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ыбор" sheetId="1" state="visible" r:id="rId1"/>
    <sheet xmlns:r="http://schemas.openxmlformats.org/officeDocument/2006/relationships" name="Что останется делать руками" sheetId="2" state="visible" r:id="rId2"/>
    <sheet xmlns:r="http://schemas.openxmlformats.org/officeDocument/2006/relationships" name="Вопросы на демо" sheetId="3" state="visible" r:id="rId3"/>
    <sheet xmlns:r="http://schemas.openxmlformats.org/officeDocument/2006/relationships" name="Источники" sheetId="4" state="visible" r:id="rId4"/>
  </sheets>
  <definedNames>
    <definedName name="_xlnm.Print_Area" localSheetId="0">'Выбор'!$A$1:$G$32</definedName>
    <definedName name="_xlnm.Print_Area" localSheetId="1">'Что останется делать руками'!$A$1:$D$23</definedName>
    <definedName name="_xlnm.Print_Titles" localSheetId="2">'Вопросы на демо'!$4:$4</definedName>
    <definedName name="_xlnm.Print_Area" localSheetId="2">'Вопросы на демо'!$A$1:$F$20</definedName>
    <definedName name="_xlnm.Print_Area" localSheetId="3">'Источники'!$A$1:$D$30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001E1E1E"/>
      <sz val="16"/>
    </font>
    <font>
      <name val="Arial"/>
      <color rgb="005E6370"/>
      <sz val="10"/>
    </font>
    <font>
      <name val="Arial"/>
      <color rgb="001E1E1E"/>
      <sz val="10"/>
    </font>
    <font>
      <name val="Arial"/>
      <b val="1"/>
      <color rgb="002F7D3E"/>
      <sz val="10"/>
    </font>
    <font>
      <name val="Arial"/>
      <b val="1"/>
      <color rgb="008A5A0B"/>
      <sz val="10"/>
    </font>
    <font>
      <name val="Arial"/>
      <b val="1"/>
      <color rgb="00C7362C"/>
      <sz val="10"/>
    </font>
    <font>
      <name val="Arial"/>
      <b val="1"/>
      <color rgb="001E1E1E"/>
      <sz val="10"/>
    </font>
    <font>
      <name val="Arial"/>
      <b val="1"/>
      <color rgb="001A63CC"/>
      <sz val="10"/>
    </font>
    <font>
      <name val="Arial"/>
      <color rgb="005E6370"/>
      <sz val="9.5"/>
    </font>
    <font>
      <name val="Arial"/>
      <b val="1"/>
      <color rgb="001E1E1E"/>
      <sz val="11"/>
    </font>
    <font>
      <name val="Arial"/>
      <color rgb="005E6370"/>
      <sz val="9"/>
    </font>
    <font>
      <name val="Arial"/>
      <color rgb="001A63CC"/>
      <sz val="9"/>
      <u val="single"/>
    </font>
    <font>
      <name val="Arial"/>
      <color rgb="001A63CC"/>
      <sz val="10"/>
      <u val="single"/>
    </font>
  </fonts>
  <fills count="6">
    <fill>
      <patternFill/>
    </fill>
    <fill>
      <patternFill patternType="gray125"/>
    </fill>
    <fill>
      <patternFill patternType="solid">
        <fgColor rgb="00EAF5EC"/>
        <bgColor rgb="00EAF5EC"/>
      </patternFill>
    </fill>
    <fill>
      <patternFill patternType="solid">
        <fgColor rgb="00FDF1DD"/>
        <bgColor rgb="00FDF1DD"/>
      </patternFill>
    </fill>
    <fill>
      <patternFill patternType="solid">
        <fgColor rgb="00FDECEA"/>
        <bgColor rgb="00FDECEA"/>
      </patternFill>
    </fill>
    <fill>
      <patternFill patternType="solid">
        <fgColor rgb="00EAF2FF"/>
        <bgColor rgb="00EAF2FF"/>
      </patternFill>
    </fill>
  </fills>
  <borders count="2">
    <border>
      <left/>
      <right/>
      <top/>
      <bottom/>
      <diagonal/>
    </border>
    <border>
      <left style="thin">
        <color rgb="00E6E8EE"/>
      </left>
      <right style="thin">
        <color rgb="00E6E8EE"/>
      </right>
      <top style="thin">
        <color rgb="00E6E8EE"/>
      </top>
      <bottom style="thin">
        <color rgb="00E6E8EE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5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vertical="center" wrapText="1"/>
    </xf>
    <xf numFmtId="0" fontId="7" fillId="5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/>
    </xf>
    <xf numFmtId="0" fontId="7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vertical="top" wrapText="1"/>
    </xf>
    <xf numFmtId="0" fontId="7" fillId="0" borderId="0" applyAlignment="1" pivotButton="0" quotePrefix="0" xfId="0">
      <alignment horizontal="right" vertical="center"/>
    </xf>
    <xf numFmtId="0" fontId="10" fillId="5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1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1" fillId="0" borderId="0" pivotButton="0" quotePrefix="0" xfId="0"/>
    <xf numFmtId="0" fontId="10" fillId="0" borderId="0" pivotButton="0" quotePrefix="0" xfId="0"/>
    <xf numFmtId="0" fontId="3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2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3" fillId="0" borderId="0" pivotButton="0" quotePrefix="0" xfId="0"/>
  </cellXfs>
  <cellStyles count="1">
    <cellStyle name="Normal" xfId="0" builtinId="0" hidden="0"/>
  </cellStyles>
  <dxfs count="4">
    <dxf>
      <font>
        <b val="1"/>
        <color rgb="002F7D3E"/>
      </font>
      <fill>
        <patternFill patternType="solid">
          <fgColor rgb="00EAF5EC"/>
          <bgColor rgb="00EAF5EC"/>
        </patternFill>
      </fill>
    </dxf>
    <dxf>
      <font>
        <b val="1"/>
        <color rgb="008A5A0B"/>
      </font>
      <fill>
        <patternFill patternType="solid">
          <fgColor rgb="00FDF1DD"/>
          <bgColor rgb="00FDF1DD"/>
        </patternFill>
      </fill>
    </dxf>
    <dxf>
      <font>
        <b val="1"/>
        <color rgb="00C7362C"/>
      </font>
      <fill>
        <patternFill patternType="solid">
          <fgColor rgb="00FDECEA"/>
          <bgColor rgb="00FDECEA"/>
        </patternFill>
      </fill>
    </dxf>
    <dxf>
      <font>
        <b val="1"/>
        <color rgb="001A63CC"/>
      </font>
      <fill>
        <patternFill patternType="solid">
          <fgColor rgb="00EAF2FF"/>
          <bgColor rgb="00EAF2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dlp.dubai.gov.ae/Legislation%20Reference/2022/Executive%20Council%20Resolution%20No.%20(2)%20of%202022%20Amending%20Executive%20Council%20Resolution%20No.%20(47)%20of%202017.html" TargetMode="External" Id="rId1"/><Relationship Type="http://schemas.openxmlformats.org/officeDocument/2006/relationships/hyperlink" Target="https://do-it.agency/ru/uae/what-is-tars/" TargetMode="External" Id="rId2"/><Relationship Type="http://schemas.openxmlformats.org/officeDocument/2006/relationships/hyperlink" Target="https://rta.ae/wps/portal/rta/ae/home/news-and-media/all-news/NewsDetails/raising-public-awareness-of-unified-contract-for-car-rental-offices" TargetMode="External" Id="rId3"/><Relationship Type="http://schemas.openxmlformats.org/officeDocument/2006/relationships/hyperlink" Target="https://dlp.dubai.gov.ae/Legislation%20Reference/2019/Administrative%20Resolution%20No.%20(361)%20of%202019.html" TargetMode="External" Id="rId4"/><Relationship Type="http://schemas.openxmlformats.org/officeDocument/2006/relationships/hyperlink" Target="https://feeds.dfm.ae/documents/2025/Jan/17/9906c2f1-e48d-4ab1-afd3-1b59b4f7b252/General%20Disclosure%20F.pdf" TargetMode="External" Id="rId5"/><Relationship Type="http://schemas.openxmlformats.org/officeDocument/2006/relationships/hyperlink" Target="https://admobility.gov.ae/en/darb-fees" TargetMode="External" Id="rId6"/><Relationship Type="http://schemas.openxmlformats.org/officeDocument/2006/relationships/hyperlink" Target="https://admobility.gov.ae/en/news/itc-announces-two-new-gates-to-the-darb-toll-gate" TargetMode="External" Id="rId7"/><Relationship Type="http://schemas.openxmlformats.org/officeDocument/2006/relationships/hyperlink" Target="https://admobility.gov.ae/en/darb-fines" TargetMode="External" Id="rId8"/><Relationship Type="http://schemas.openxmlformats.org/officeDocument/2006/relationships/hyperlink" Target="https://www.rta.ae/wps/portal/rta/ae/driver-and-carowner/parking/pay-parking-fines" TargetMode="External" Id="rId9"/><Relationship Type="http://schemas.openxmlformats.org/officeDocument/2006/relationships/hyperlink" Target="https://www.rta.ae/wps/portal/rta/ae/home/rta-services/service-details?serviceId=521" TargetMode="External" Id="rId10"/><Relationship Type="http://schemas.openxmlformats.org/officeDocument/2006/relationships/hyperlink" Target="https://tdra.gov.ae/-/media/About/Trust-Services/Laws-and-Regulations/Federal-Decree-Law-No-46-OF-2021-On-Electronic-Transactions-and-Trust-Services-EN.ashx" TargetMode="External" Id="rId11"/><Relationship Type="http://schemas.openxmlformats.org/officeDocument/2006/relationships/hyperlink" Target="https://u.ae/en/information-and-services/justice-safety-and-the-law/Safety/cyber-safety-and-digital-security" TargetMode="External" Id="rId12"/><Relationship Type="http://schemas.openxmlformats.org/officeDocument/2006/relationships/hyperlink" Target="https://tax.gov.ae/DataFolder/Files/Pdf/06-Tax-Invoices.pdf" TargetMode="External" Id="rId13"/><Relationship Type="http://schemas.openxmlformats.org/officeDocument/2006/relationships/hyperlink" Target="https://mof.gov.ae/wp-content/uploads/2025/09/Ministerial-Decision-No.-244-of-2025-on-the-Implementation-of-the-Electronic-Invoicing-System.pdf" TargetMode="External" Id="rId14"/><Relationship Type="http://schemas.openxmlformats.org/officeDocument/2006/relationships/hyperlink" Target="https://mof.gov.ae/wp-content/uploads/2026/05/Ministerial-Resolution-No.-66-of-2026-Amending-Certain-Provisions-of-Ministerial-Resolution-No.-244-of-2025-Regarding-the-Implementation-of-the-Electronic-Invoicing-System-En-20260514.pdf" TargetMode="External" Id="rId15"/><Relationship Type="http://schemas.openxmlformats.org/officeDocument/2006/relationships/hyperlink" Target="https://tax.gov.ae/Datafolder/Files/Legislation/Cabinet%20Decision%20No.%2074%20of%202023%20on%20Executive%20Regulation%20of%20Federal%20Decree-Law%20No.%2028%20of%202022%20on%20Tax%20Procedures%20-%20For%20Publishing.pdf" TargetMode="External" Id="rId16"/><Relationship Type="http://schemas.openxmlformats.org/officeDocument/2006/relationships/hyperlink" Target="https://mof.gov.ae/wp-content/uploads/2022/12/Federal-Decree-Law-No.-47-of-2022-EN.pdf" TargetMode="External" Id="rId17"/><Relationship Type="http://schemas.openxmlformats.org/officeDocument/2006/relationships/hyperlink" Target="https://dlp.dubai.gov.ae/Legislation%20Reference/2022/Administrative%20Resolution%20No.%20(571)%20of%202022%20Issuing%20the%20Implementing%20Bylaw.html" TargetMode="External" Id="rId18"/><Relationship Type="http://schemas.openxmlformats.org/officeDocument/2006/relationships/hyperlink" Target="https://do-it.agency/ru/uae/car-rental-software-checklist/?utm_source=car-rental-software-checklist-xlsx&amp;utm_medium=file" TargetMode="External" Id="rId1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58" customWidth="1" min="3" max="3"/>
    <col width="13" customWidth="1" min="4" max="4"/>
    <col width="15" customWidth="1" min="5" max="5"/>
    <col width="15" customWidth="1" min="6" max="6"/>
    <col width="15" customWidth="1" min="7" max="7"/>
  </cols>
  <sheetData>
    <row r="1" ht="26" customHeight="1">
      <c r="A1" s="1" t="inlineStr">
        <is>
          <t>Таблица выбора программы для проката</t>
        </is>
      </c>
    </row>
    <row r="2">
      <c r="A2" s="2" t="inlineStr">
        <is>
          <t>Для прокатов авто в ОАЭ · требования проверены 10 октября 2026 года</t>
        </is>
      </c>
    </row>
    <row r="3">
      <c r="A3" s="3" t="inlineStr">
        <is>
          <t>1. Впишите названия программ, до трёх, в синие ячейки</t>
        </is>
      </c>
    </row>
    <row r="4">
      <c r="A4" s="3" t="inlineStr">
        <is>
          <t>2. В каждой строке выберите «да», «частично» или «нет» по каждой программе и отметьте строки, важные для вас</t>
        </is>
      </c>
    </row>
    <row r="5">
      <c r="A5" s="3" t="inlineStr">
        <is>
          <t>3. Посмотрите итог под таблицей и откройте два следующих листа: что останется делать руками и что спросить на демо</t>
        </is>
      </c>
    </row>
    <row r="6">
      <c r="B6" s="2" t="inlineStr">
        <is>
          <t>Ответы в списках</t>
        </is>
      </c>
      <c r="E6" s="4" t="inlineStr">
        <is>
          <t>да</t>
        </is>
      </c>
      <c r="F6" s="5" t="inlineStr">
        <is>
          <t>частично</t>
        </is>
      </c>
      <c r="G6" s="6" t="inlineStr">
        <is>
          <t>нет</t>
        </is>
      </c>
    </row>
    <row r="7" ht="22" customHeight="1">
      <c r="B7" s="7" t="inlineStr">
        <is>
          <t>Названия программ</t>
        </is>
      </c>
      <c r="E7" s="8" t="inlineStr">
        <is>
          <t>Программа А</t>
        </is>
      </c>
      <c r="F7" s="8" t="inlineStr">
        <is>
          <t>Программа Б</t>
        </is>
      </c>
      <c r="G7" s="8" t="inlineStr">
        <is>
          <t>Программа В</t>
        </is>
      </c>
    </row>
    <row r="9" ht="32" customHeight="1">
      <c r="A9" s="9" t="inlineStr">
        <is>
          <t>№</t>
        </is>
      </c>
      <c r="B9" s="9" t="inlineStr">
        <is>
          <t>Требование</t>
        </is>
      </c>
      <c r="C9" s="9" t="inlineStr">
        <is>
          <t>Почему это важно</t>
        </is>
      </c>
      <c r="D9" s="10" t="inlineStr">
        <is>
          <t>Важно для нас</t>
        </is>
      </c>
      <c r="E9" s="10" t="str">
        <f>IF((IF(TRIM(E$7)="","А",TRIM(E$7))=IF(TRIM(F$7)="","Б",TRIM(F$7)))+(IF(TRIM(E$7)="","А",TRIM(E$7))=IF(TRIM(G$7)="","В",TRIM(G$7)))&gt;0,IF(TRIM(E$7)="","А",TRIM(E$7))&amp;" ("&amp;"А"&amp;")",IF(TRIM(E$7)="","А",TRIM(E$7)))</f>
        <v>Программа А</v>
      </c>
      <c r="F9" s="10" t="str">
        <f>IF((IF(TRIM(F$7)="","Б",TRIM(F$7))=IF(TRIM(E$7)="","А",TRIM(E$7)))+(IF(TRIM(F$7)="","Б",TRIM(F$7))=IF(TRIM(G$7)="","В",TRIM(G$7)))&gt;0,IF(TRIM(F$7)="","Б",TRIM(F$7))&amp;" ("&amp;"Б"&amp;")",IF(TRIM(F$7)="","Б",TRIM(F$7)))</f>
        <v>Программа Б</v>
      </c>
      <c r="G9" s="10" t="str">
        <f>IF((IF(TRIM(G$7)="","В",TRIM(G$7))=IF(TRIM(E$7)="","А",TRIM(E$7)))+(IF(TRIM(G$7)="","В",TRIM(G$7))=IF(TRIM(F$7)="","Б",TRIM(F$7)))&gt;0,IF(TRIM(G$7)="","В",TRIM(G$7))&amp;" ("&amp;"В"&amp;")",IF(TRIM(G$7)="","В",TRIM(G$7)))</f>
        <v>Программа В</v>
      </c>
    </row>
    <row r="10" ht="46.5" customHeight="1">
      <c r="A10" s="11" t="n">
        <v>1</v>
      </c>
      <c r="B10" s="12" t="inlineStr">
        <is>
          <t>Договор в TARS RTA (Дубай)</t>
        </is>
      </c>
      <c r="C10" s="13" t="inlineStr">
        <is>
          <t>Дубай: прокат обязан зарегистрироваться в системах, принятых RTA. На практике договор вносят в TARS в течение 3 часов после выдачи ключей</t>
        </is>
      </c>
      <c r="D10" s="14" t="n"/>
      <c r="E10" s="14" t="n"/>
      <c r="F10" s="14" t="n"/>
      <c r="G10" s="14" t="n"/>
    </row>
    <row r="11" ht="46.5" customHeight="1">
      <c r="A11" s="11" t="n">
        <v>2</v>
      </c>
      <c r="B11" s="12" t="inlineStr">
        <is>
          <t>Проезды Salik на нужной аренде</t>
        </is>
      </c>
      <c r="C11" s="13" t="inlineStr">
        <is>
          <t>Плата списывается со счёта Salik компании. Цена зависит от времени: 4 или 6 AED, с 1 до 6 утра бесплатно, плюс НДС 5 % с 1 июня 2026 года</t>
        </is>
      </c>
      <c r="D11" s="14" t="n"/>
      <c r="E11" s="14" t="n"/>
      <c r="F11" s="14" t="n"/>
      <c r="G11" s="14" t="n"/>
    </row>
    <row r="12" ht="46.5" customHeight="1">
      <c r="A12" s="11" t="n">
        <v>3</v>
      </c>
      <c r="B12" s="12" t="inlineStr">
        <is>
          <t>Проезды DARB на нужной аренде</t>
        </is>
      </c>
      <c r="C12" s="13" t="inlineStr">
        <is>
          <t>4 AED за проезд. Двое новых ворот, Ghantoot и Al Qurm, берут плату круглосуточно с 4 мая 2026 года. Насколько мы понимаем эти правила, регистрация и остаток кошелька — забота компании</t>
        </is>
      </c>
      <c r="D12" s="14" t="n"/>
      <c r="E12" s="14" t="n"/>
      <c r="F12" s="14" t="n"/>
      <c r="G12" s="14" t="n"/>
    </row>
    <row r="13" ht="46.5" customHeight="1">
      <c r="A13" s="11" t="n">
        <v>4</v>
      </c>
      <c r="B13" s="12" t="inlineStr">
        <is>
          <t>Парковки и штрафы за парковку</t>
        </is>
      </c>
      <c r="C13" s="13" t="inlineStr">
        <is>
          <t>Парковка привязана к номеру машины и приходит компании. Штрафы платных общественных парковок Дубая можно найти на сайте RTA по номеру машины</t>
        </is>
      </c>
      <c r="D13" s="14" t="n"/>
      <c r="E13" s="14" t="n"/>
      <c r="F13" s="14" t="n"/>
      <c r="G13" s="14" t="n"/>
    </row>
    <row r="14" ht="33" customHeight="1">
      <c r="A14" s="11" t="n">
        <v>5</v>
      </c>
      <c r="B14" s="12" t="inlineStr">
        <is>
          <t>Штрафы ПДД, включая поздние</t>
        </is>
      </c>
      <c r="C14" s="13" t="inlineStr">
        <is>
          <t>Штраф приходит на машину, то есть компании. Взыскание с арендатора — условие договора аренды</t>
        </is>
      </c>
      <c r="D14" s="14" t="n"/>
      <c r="E14" s="14" t="n"/>
      <c r="F14" s="14" t="n"/>
      <c r="G14" s="14" t="n"/>
    </row>
    <row r="15" ht="33" customHeight="1">
      <c r="A15" s="11" t="n">
        <v>6</v>
      </c>
      <c r="B15" s="12" t="inlineStr">
        <is>
          <t>Залог</t>
        </is>
      </c>
      <c r="C15" s="13" t="inlineStr">
        <is>
          <t>В Дубае: по сообщению RTA, единый договор аренды требует вернуть залог в установленный срок</t>
        </is>
      </c>
      <c r="D15" s="14" t="n"/>
      <c r="E15" s="14" t="n"/>
      <c r="F15" s="14" t="n"/>
      <c r="G15" s="14" t="n"/>
    </row>
    <row r="16" ht="33" customHeight="1">
      <c r="A16" s="11" t="n">
        <v>7</v>
      </c>
      <c r="B16" s="12" t="inlineStr">
        <is>
          <t>Документы и подпись</t>
        </is>
      </c>
      <c r="C16" s="13" t="inlineStr">
        <is>
          <t>Электронная подпись в ОАЭ признаётся законом. В Дубае для единого договора аренды RTA называет одноразовый пароль (OTP)</t>
        </is>
      </c>
      <c r="D16" s="14" t="n"/>
      <c r="E16" s="14" t="n"/>
      <c r="F16" s="14" t="n"/>
      <c r="G16" s="14" t="n"/>
    </row>
    <row r="17" ht="33" customHeight="1">
      <c r="A17" s="11" t="n">
        <v>8</v>
      </c>
      <c r="B17" s="12" t="inlineStr">
        <is>
          <t>Выписка банка и сверка</t>
        </is>
      </c>
      <c r="C17" s="13" t="inlineStr">
        <is>
          <t>Это не закон, а практика: каждая оплата привязана к счёту, остаток сверен с выпиской банка</t>
        </is>
      </c>
      <c r="D17" s="14" t="n"/>
      <c r="E17" s="14" t="n"/>
      <c r="F17" s="14" t="n"/>
      <c r="G17" s="14" t="n"/>
    </row>
    <row r="18" ht="33" customHeight="1">
      <c r="A18" s="11" t="n">
        <v>9</v>
      </c>
      <c r="B18" s="12" t="inlineStr">
        <is>
          <t>Роли: менеджер, брокер, руководитель</t>
        </is>
      </c>
      <c r="C18" s="13" t="inlineStr">
        <is>
          <t>Это не закон, а практика: менеджер и брокер видят своих клиентов и свои заказы, а не кассу, банк и чужих клиентов</t>
        </is>
      </c>
      <c r="D18" s="14" t="n"/>
      <c r="E18" s="14" t="n"/>
      <c r="F18" s="14" t="n"/>
      <c r="G18" s="14" t="n"/>
    </row>
    <row r="19" ht="46.5" customHeight="1">
      <c r="A19" s="11" t="n">
        <v>10</v>
      </c>
      <c r="B19" s="12" t="inlineStr">
        <is>
          <t>GPS: машина, пробег, чья аренда</t>
        </is>
      </c>
      <c r="C19" s="13" t="inlineStr">
        <is>
          <t>В Дубае на машине обязателен трекер, одобренный SIRA; штраф за его отсутствие — 4 000 AED. Видеть машину в своей программе — это не закон, а практика</t>
        </is>
      </c>
      <c r="D19" s="14" t="n"/>
      <c r="E19" s="14" t="n"/>
      <c r="F19" s="14" t="n"/>
      <c r="G19" s="14" t="n"/>
    </row>
    <row r="20" ht="60" customHeight="1">
      <c r="A20" s="11" t="n">
        <v>11</v>
      </c>
      <c r="B20" s="12" t="inlineStr">
        <is>
          <t>Счета с НДС и электронные счета</t>
        </is>
      </c>
      <c r="C20" s="13" t="inlineStr">
        <is>
          <t>Бизнес, зарегистрированный по НДС, обязан выписать налоговый счёт. Электронные счета вводятся по графику: при выручке меньше 50 млн AED — к 1 июля 2027 года (насколько мы понимаем, аренда частным лицам пока вне системы; уточните у бухгалтера)</t>
        </is>
      </c>
      <c r="D20" s="14" t="n"/>
      <c r="E20" s="14" t="n"/>
      <c r="F20" s="14" t="n"/>
      <c r="G20" s="14" t="n"/>
    </row>
    <row r="21" ht="33" customHeight="1">
      <c r="A21" s="11" t="n">
        <v>12</v>
      </c>
      <c r="B21" s="12" t="inlineStr">
        <is>
          <t>Записи: хранение и выгрузка</t>
        </is>
      </c>
      <c r="C21" s="13" t="inlineStr">
        <is>
          <t>В Дубае: RTA вправе запросить записи и данные. Налоговые записи хранят 5 лет, записи по корпоративному налогу — 7</t>
        </is>
      </c>
      <c r="D21" s="14" t="n"/>
      <c r="E21" s="14" t="n"/>
      <c r="F21" s="14" t="n"/>
      <c r="G21" s="14" t="n"/>
    </row>
    <row r="22" ht="30" customHeight="1">
      <c r="A22" s="11" t="n">
        <v>13</v>
      </c>
      <c r="B22" s="15" t="n"/>
      <c r="C22" s="13" t="str">
        <f>IF(TRIM($B22)="","Своё требование: впишите его в ячейку «Требование»","")</f>
        <v>Своё требование: впишите его в ячейку «Требование»</v>
      </c>
      <c r="D22" s="14" t="n"/>
      <c r="E22" s="14" t="n"/>
      <c r="F22" s="14" t="n"/>
      <c r="G22" s="14" t="n"/>
    </row>
    <row r="23" ht="30" customHeight="1">
      <c r="A23" s="11" t="n">
        <v>14</v>
      </c>
      <c r="B23" s="15" t="n"/>
      <c r="C23" s="13" t="str">
        <f>IF(TRIM($B23)="","Своё требование: впишите его в ячейку «Требование»","")</f>
        <v>Своё требование: впишите его в ячейку «Требование»</v>
      </c>
      <c r="D23" s="14" t="n"/>
      <c r="E23" s="14" t="n"/>
      <c r="F23" s="14" t="n"/>
      <c r="G23" s="14" t="n"/>
    </row>
    <row r="24" ht="30" customHeight="1">
      <c r="A24" s="11" t="n">
        <v>15</v>
      </c>
      <c r="B24" s="15" t="n"/>
      <c r="C24" s="13" t="str">
        <f>IF(TRIM($B24)="","Своё требование: впишите его в ячейку «Требование»","")</f>
        <v>Своё требование: впишите его в ячейку «Требование»</v>
      </c>
      <c r="D24" s="14" t="n"/>
      <c r="E24" s="14" t="n"/>
      <c r="F24" s="14" t="n"/>
      <c r="G24" s="14" t="n"/>
    </row>
    <row r="26" ht="20" customHeight="1">
      <c r="B26" s="16" t="inlineStr">
        <is>
          <t>Закрыто: строк с «да» из всех</t>
        </is>
      </c>
      <c r="E26" s="17" t="str">
        <f>SUMPRODUCT((TRIM($B$10:$B$24)&lt;&gt;"")*(TRIM(E$10:E$24)=$E$6))&amp;" / "&amp;SUMPRODUCT((TRIM($B$10:$B$24)&lt;&gt;"")*1)</f>
        <v>0 / 12</v>
      </c>
      <c r="F26" s="17" t="str">
        <f>SUMPRODUCT((TRIM($B$10:$B$24)&lt;&gt;"")*(TRIM(F$10:F$24)=$E$6))&amp;" / "&amp;SUMPRODUCT((TRIM($B$10:$B$24)&lt;&gt;"")*1)</f>
        <v>0 / 12</v>
      </c>
      <c r="G26" s="17" t="str">
        <f>SUMPRODUCT((TRIM($B$10:$B$24)&lt;&gt;"")*(TRIM(G$10:G$24)=$E$6))&amp;" / "&amp;SUMPRODUCT((TRIM($B$10:$B$24)&lt;&gt;"")*1)</f>
        <v>0 / 12</v>
      </c>
    </row>
    <row r="27" ht="20" customHeight="1">
      <c r="B27" s="16" t="str">
        <f>IF(SUMPRODUCT((TRIM($B$10:$B$24)&lt;&gt;"")*(TRIM($D$10:$D$24)=$E$6))=0,"Отметьте строки, важные для вас","Из важных: «да» / важных строк")</f>
        <v>Отметьте строки, важные для вас</v>
      </c>
      <c r="E27" s="17" t="str">
        <f>IF(SUMPRODUCT((TRIM($B$10:$B$24)&lt;&gt;"")*(TRIM($D$10:$D$24)=$E$6))=0,"",SUMPRODUCT((TRIM($B$10:$B$24)&lt;&gt;"")*(TRIM($D$10:$D$24)=$E$6)*(TRIM(E$10:E$24)=$E$6))&amp;" / "&amp;SUMPRODUCT((TRIM($B$10:$B$24)&lt;&gt;"")*(TRIM($D$10:$D$24)=$E$6)))</f>
        <v/>
      </c>
      <c r="F27" s="17" t="str">
        <f>IF(SUMPRODUCT((TRIM($B$10:$B$24)&lt;&gt;"")*(TRIM($D$10:$D$24)=$E$6))=0,"",SUMPRODUCT((TRIM($B$10:$B$24)&lt;&gt;"")*(TRIM($D$10:$D$24)=$E$6)*(TRIM(F$10:F$24)=$E$6))&amp;" / "&amp;SUMPRODUCT((TRIM($B$10:$B$24)&lt;&gt;"")*(TRIM($D$10:$D$24)=$E$6)))</f>
        <v/>
      </c>
      <c r="G27" s="17" t="str">
        <f>IF(SUMPRODUCT((TRIM($B$10:$B$24)&lt;&gt;"")*(TRIM($D$10:$D$24)=$E$6))=0,"",SUMPRODUCT((TRIM($B$10:$B$24)&lt;&gt;"")*(TRIM($D$10:$D$24)=$E$6)*(TRIM(G$10:G$24)=$E$6))&amp;" / "&amp;SUMPRODUCT((TRIM($B$10:$B$24)&lt;&gt;"")*(TRIM($D$10:$D$24)=$E$6)))</f>
        <v/>
      </c>
    </row>
    <row r="28" ht="20" customHeight="1">
      <c r="B28" s="18" t="inlineStr">
        <is>
          <t>Частично</t>
        </is>
      </c>
      <c r="E28" s="14">
        <f>SUMPRODUCT((TRIM($B$10:$B$24)&lt;&gt;"")*(TRIM(E$10:E$24)=$F$6))</f>
        <v>0</v>
      </c>
      <c r="F28" s="14">
        <f>SUMPRODUCT((TRIM($B$10:$B$24)&lt;&gt;"")*(TRIM(F$10:F$24)=$F$6))</f>
        <v>0</v>
      </c>
      <c r="G28" s="14">
        <f>SUMPRODUCT((TRIM($B$10:$B$24)&lt;&gt;"")*(TRIM(G$10:G$24)=$F$6))</f>
        <v>0</v>
      </c>
    </row>
    <row r="29" ht="20" customHeight="1">
      <c r="B29" s="18" t="inlineStr">
        <is>
          <t>Нет</t>
        </is>
      </c>
      <c r="E29" s="14">
        <f>SUMPRODUCT((TRIM($B$10:$B$24)&lt;&gt;"")*(TRIM(E$10:E$24)=$G$6))</f>
        <v>0</v>
      </c>
      <c r="F29" s="14">
        <f>SUMPRODUCT((TRIM($B$10:$B$24)&lt;&gt;"")*(TRIM(F$10:F$24)=$G$6))</f>
        <v>0</v>
      </c>
      <c r="G29" s="14">
        <f>SUMPRODUCT((TRIM($B$10:$B$24)&lt;&gt;"")*(TRIM(G$10:G$24)=$G$6))</f>
        <v>0</v>
      </c>
    </row>
    <row r="30" ht="20" customHeight="1">
      <c r="B30" s="18" t="inlineStr">
        <is>
          <t>Не заполнено</t>
        </is>
      </c>
      <c r="E30" s="14">
        <f>SUMPRODUCT((TRIM($B$10:$B$24)&lt;&gt;"")*1)-SUMPRODUCT((TRIM($B$10:$B$24)&lt;&gt;"")*(TRIM(E$10:E$24)=$E$6))-SUMPRODUCT((TRIM($B$10:$B$24)&lt;&gt;"")*(TRIM(E$10:E$24)=$F$6))-SUMPRODUCT((TRIM($B$10:$B$24)&lt;&gt;"")*(TRIM(E$10:E$24)=$G$6))</f>
        <v>12</v>
      </c>
      <c r="F30" s="14">
        <f>SUMPRODUCT((TRIM($B$10:$B$24)&lt;&gt;"")*1)-SUMPRODUCT((TRIM($B$10:$B$24)&lt;&gt;"")*(TRIM(F$10:F$24)=$E$6))-SUMPRODUCT((TRIM($B$10:$B$24)&lt;&gt;"")*(TRIM(F$10:F$24)=$F$6))-SUMPRODUCT((TRIM($B$10:$B$24)&lt;&gt;"")*(TRIM(F$10:F$24)=$G$6))</f>
        <v>12</v>
      </c>
      <c r="G30" s="14">
        <f>SUMPRODUCT((TRIM($B$10:$B$24)&lt;&gt;"")*1)-SUMPRODUCT((TRIM($B$10:$B$24)&lt;&gt;"")*(TRIM(G$10:G$24)=$E$6))-SUMPRODUCT((TRIM($B$10:$B$24)&lt;&gt;"")*(TRIM(G$10:G$24)=$F$6))-SUMPRODUCT((TRIM($B$10:$B$24)&lt;&gt;"")*(TRIM(G$10:G$24)=$G$6))</f>
        <v>12</v>
      </c>
    </row>
    <row r="32">
      <c r="A32" s="19" t="inlineStr">
        <is>
          <t>«Частично» не считается закрытым. Это не официальный документ и не юридическая или налоговая консультация</t>
        </is>
      </c>
    </row>
  </sheetData>
  <mergeCells count="6">
    <mergeCell ref="A32:G32"/>
    <mergeCell ref="B28:D28"/>
    <mergeCell ref="B26:D26"/>
    <mergeCell ref="B27:D27"/>
    <mergeCell ref="B30:D30"/>
    <mergeCell ref="B29:D29"/>
  </mergeCells>
  <conditionalFormatting sqref="E10:G24">
    <cfRule type="expression" priority="1" dxfId="0">
      <formula>AND(TRIM(E10)&lt;&gt;"",TRIM(E10)=$E$6)</formula>
    </cfRule>
    <cfRule type="expression" priority="2" dxfId="1">
      <formula>AND(TRIM(E10)&lt;&gt;"",TRIM(E10)=$F$6)</formula>
    </cfRule>
    <cfRule type="expression" priority="3" dxfId="2">
      <formula>AND(TRIM(E10)&lt;&gt;"",TRIM(E10)=$G$6)</formula>
    </cfRule>
  </conditionalFormatting>
  <conditionalFormatting sqref="D10:D24">
    <cfRule type="expression" priority="4" dxfId="3">
      <formula>AND(TRIM(D10)&lt;&gt;"",TRIM(D10)=$E$6)</formula>
    </cfRule>
  </conditionalFormatting>
  <dataValidations count="2">
    <dataValidation sqref="D10:D24" showDropDown="0" showInputMessage="0" showErrorMessage="1" allowBlank="1" type="list">
      <formula1>=$E$6</formula1>
    </dataValidation>
    <dataValidation sqref="E10:G24" showDropDown="0" showInputMessage="0" showErrorMessage="1" allowBlank="1" type="list">
      <formula1>=$E$6:$G$6</formula1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3" customWidth="1" min="3" max="3"/>
    <col width="70" customWidth="1" min="4" max="4"/>
    <col hidden="1" width="40" customWidth="1" min="5" max="5"/>
    <col hidden="1" width="40" customWidth="1" min="6" max="6"/>
    <col hidden="1" width="10" customWidth="1" min="7" max="7"/>
  </cols>
  <sheetData>
    <row r="1" ht="26" customHeight="1">
      <c r="A1" s="1" t="inlineStr">
        <is>
          <t>Что останется делать руками</t>
        </is>
      </c>
      <c r="E1" t="inlineStr">
        <is>
          <t>Заполните лист «Выбор» — здесь появится список</t>
        </is>
      </c>
    </row>
    <row r="2" ht="21" customHeight="1">
      <c r="A2" s="20" t="inlineStr">
        <is>
          <t>Что придётся делать вашей команде при выбранной программе: по строке на каждое «нет» и «частично» с листа «Выбор»</t>
        </is>
      </c>
      <c r="E2" t="inlineStr">
        <is>
          <t>По заполненным строкам руками ничего не остаётся</t>
        </is>
      </c>
    </row>
    <row r="3">
      <c r="B3" s="7" t="inlineStr">
        <is>
          <t>Программа</t>
        </is>
      </c>
      <c r="C3" s="8" t="n"/>
      <c r="D3" s="21" t="inlineStr">
        <is>
          <t>Выберите из списка. Пустая ячейка — первая программа</t>
        </is>
      </c>
      <c r="E3">
        <f>IFERROR(MATCH($C$3,'Выбор'!$E$9:$G$9,0),1)</f>
        <v>1</v>
      </c>
    </row>
    <row r="4">
      <c r="B4" s="2" t="inlineStr">
        <is>
          <t>Показан</t>
        </is>
      </c>
      <c r="C4" s="22" t="str">
        <f>INDEX('Выбор'!$E$9:$G$9,1,$E$3)</f>
        <v>Программа А</v>
      </c>
    </row>
    <row r="5">
      <c r="E5" s="21" t="inlineStr">
        <is>
          <t>Если «нет»</t>
        </is>
      </c>
      <c r="F5" s="21" t="inlineStr">
        <is>
          <t>Если «частично»</t>
        </is>
      </c>
    </row>
    <row r="6" ht="24" customHeight="1">
      <c r="A6" s="9" t="inlineStr">
        <is>
          <t>№</t>
        </is>
      </c>
      <c r="B6" s="9" t="inlineStr">
        <is>
          <t>Требование</t>
        </is>
      </c>
      <c r="C6" s="10" t="inlineStr">
        <is>
          <t>Ответ</t>
        </is>
      </c>
      <c r="D6" s="9" t="inlineStr">
        <is>
          <t>Что останется делать руками</t>
        </is>
      </c>
      <c r="E6" t="str">
        <f>'Выбор'!$G$6</f>
        <v>нет</v>
      </c>
      <c r="F6" t="str">
        <f>'Выбор'!$F$6</f>
        <v>частично</v>
      </c>
      <c r="G6" t="str">
        <f>'Выбор'!$E$6</f>
        <v>да</v>
      </c>
    </row>
    <row r="7" ht="33" customHeight="1">
      <c r="A7" s="11" t="n">
        <v>1</v>
      </c>
      <c r="B7" s="12" t="inlineStr">
        <is>
          <t>Договор в TARS RTA (Дубай)</t>
        </is>
      </c>
      <c r="C7" s="23" t="str">
        <f>IF(TRIM(INDEX('Выбор'!$E$10:$G$10,1,$E$3))="","",TRIM(INDEX('Выбор'!$E$10:$G$10,1,$E$3)))</f>
        <v/>
      </c>
      <c r="D7" s="24" t="str">
        <f>IF($C7=$E$6,$E7,IF($C7=$F$6,$F7,""))</f>
        <v/>
      </c>
      <c r="E7" s="25" t="inlineStr">
        <is>
          <t>Вносить каждый договор в TARS руками сразу после выдачи ключей и закрывать его там при возврате</t>
        </is>
      </c>
      <c r="F7" s="25" t="inlineStr">
        <is>
          <t>Уточнить, что остаётся руками: открытие договора в TARS или закрытие при возврате</t>
        </is>
      </c>
    </row>
    <row r="8" ht="33" customHeight="1">
      <c r="A8" s="11" t="n">
        <v>2</v>
      </c>
      <c r="B8" s="12" t="inlineStr">
        <is>
          <t>Проезды Salik на нужной аренде</t>
        </is>
      </c>
      <c r="C8" s="23" t="str">
        <f>IF(TRIM(INDEX('Выбор'!$E$11:$G$11,1,$E$3))="","",TRIM(INDEX('Выбор'!$E$11:$G$11,1,$E$3)))</f>
        <v/>
      </c>
      <c r="D8" s="24" t="str">
        <f>IF($C8=$E$6,$E8,IF($C8=$F$6,$F8,""))</f>
        <v/>
      </c>
      <c r="E8" s="25" t="inlineStr">
        <is>
          <t>Выгружать проезды Salik и сопоставлять каждый с арендой по номеру машины и времени</t>
        </is>
      </c>
      <c r="F8" s="25" t="inlineStr">
        <is>
          <t>Уточнить, что остаётся руками: загрузка проездов или привязка к арендам</t>
        </is>
      </c>
    </row>
    <row r="9" ht="33" customHeight="1">
      <c r="A9" s="11" t="n">
        <v>3</v>
      </c>
      <c r="B9" s="12" t="inlineStr">
        <is>
          <t>Проезды DARB на нужной аренде</t>
        </is>
      </c>
      <c r="C9" s="23" t="str">
        <f>IF(TRIM(INDEX('Выбор'!$E$12:$G$12,1,$E$3))="","",TRIM(INDEX('Выбор'!$E$12:$G$12,1,$E$3)))</f>
        <v/>
      </c>
      <c r="D9" s="24" t="str">
        <f>IF($C9=$E$6,$E9,IF($C9=$F$6,$F9,""))</f>
        <v/>
      </c>
      <c r="E9" s="25" t="inlineStr">
        <is>
          <t>Проверять кабинет DARB по каждой машине и вручную добавлять проезды в счёт клиенту</t>
        </is>
      </c>
      <c r="F9" s="25" t="inlineStr">
        <is>
          <t>Уточнить, попадают ли проезды в счёт или только видны списком</t>
        </is>
      </c>
    </row>
    <row r="10" ht="33" customHeight="1">
      <c r="A10" s="11" t="n">
        <v>4</v>
      </c>
      <c r="B10" s="12" t="inlineStr">
        <is>
          <t>Парковки и штрафы за парковку</t>
        </is>
      </c>
      <c r="C10" s="23" t="str">
        <f>IF(TRIM(INDEX('Выбор'!$E$13:$G$13,1,$E$3))="","",TRIM(INDEX('Выбор'!$E$13:$G$13,1,$E$3)))</f>
        <v/>
      </c>
      <c r="D10" s="24" t="str">
        <f>IF($C10=$E$6,$E10,IF($C10=$F$6,$F10,""))</f>
        <v/>
      </c>
      <c r="E10" s="25" t="inlineStr">
        <is>
          <t>Искать штрафы за парковку по номеру машины на сайте RTA и сопоставлять каждую плату за парковку с арендой</t>
        </is>
      </c>
      <c r="F10" s="25" t="inlineStr">
        <is>
          <t>Уточнить, какие операторы парковок подключены, а какие проверять руками</t>
        </is>
      </c>
    </row>
    <row r="11" ht="33" customHeight="1">
      <c r="A11" s="11" t="n">
        <v>5</v>
      </c>
      <c r="B11" s="12" t="inlineStr">
        <is>
          <t>Штрафы ПДД, включая поздние</t>
        </is>
      </c>
      <c r="C11" s="23" t="str">
        <f>IF(TRIM(INDEX('Выбор'!$E$14:$G$14,1,$E$3))="","",TRIM(INDEX('Выбор'!$E$14:$G$14,1,$E$3)))</f>
        <v/>
      </c>
      <c r="D11" s="24" t="str">
        <f>IF($C11=$E$6,$E11,IF($C11=$F$6,$F11,""))</f>
        <v/>
      </c>
      <c r="E11" s="25" t="inlineStr">
        <is>
          <t>Проверять штрафы по каждому номеру, выяснять, у кого машина была в тот день, и выставлять штраф клиенту</t>
        </is>
      </c>
      <c r="F11" s="25" t="inlineStr">
        <is>
          <t>Уточнить про штрафы из других эмиратов и про штрафы после итогового счёта</t>
        </is>
      </c>
    </row>
    <row r="12" ht="33" customHeight="1">
      <c r="A12" s="11" t="n">
        <v>6</v>
      </c>
      <c r="B12" s="12" t="inlineStr">
        <is>
          <t>Залог</t>
        </is>
      </c>
      <c r="C12" s="23" t="str">
        <f>IF(TRIM(INDEX('Выбор'!$E$15:$G$15,1,$E$3))="","",TRIM(INDEX('Выбор'!$E$15:$G$15,1,$E$3)))</f>
        <v/>
      </c>
      <c r="D12" s="24" t="str">
        <f>IF($C12=$E$6,$E12,IF($C12=$F$6,$F12,""))</f>
        <v/>
      </c>
      <c r="E12" s="25" t="inlineStr">
        <is>
          <t>Вести отдельный список залогов: сумма, дата приёма, срок возврата, удержания</t>
        </is>
      </c>
      <c r="F12" s="25" t="inlineStr">
        <is>
          <t>Уточнить, напоминает ли программа о сроке возврата или только хранит сумму</t>
        </is>
      </c>
    </row>
    <row r="13" ht="33" customHeight="1">
      <c r="A13" s="11" t="n">
        <v>7</v>
      </c>
      <c r="B13" s="12" t="inlineStr">
        <is>
          <t>Документы и подпись</t>
        </is>
      </c>
      <c r="C13" s="23" t="str">
        <f>IF(TRIM(INDEX('Выбор'!$E$16:$G$16,1,$E$3))="","",TRIM(INDEX('Выбор'!$E$16:$G$16,1,$E$3)))</f>
        <v/>
      </c>
      <c r="D13" s="24" t="str">
        <f>IF($C13=$E$6,$E13,IF($C13=$F$6,$F13,""))</f>
        <v/>
      </c>
      <c r="E13" s="25" t="inlineStr">
        <is>
          <t>Заполнять договоры, акты выдачи и возврата и счета руками, печатать, подписывать на бумаге и сканировать</t>
        </is>
      </c>
      <c r="F13" s="25" t="inlineStr">
        <is>
          <t>Уточнить, какие документы собирает программа, а какие подписываются на бумаге</t>
        </is>
      </c>
    </row>
    <row r="14" ht="30" customHeight="1">
      <c r="A14" s="11" t="n">
        <v>8</v>
      </c>
      <c r="B14" s="12" t="inlineStr">
        <is>
          <t>Выписка банка и сверка</t>
        </is>
      </c>
      <c r="C14" s="23" t="str">
        <f>IF(TRIM(INDEX('Выбор'!$E$17:$G$17,1,$E$3))="","",TRIM(INDEX('Выбор'!$E$17:$G$17,1,$E$3)))</f>
        <v/>
      </c>
      <c r="D14" s="24" t="str">
        <f>IF($C14=$E$6,$E14,IF($C14=$F$6,$F14,""))</f>
        <v/>
      </c>
      <c r="E14" s="25" t="inlineStr">
        <is>
          <t>Вносить оплаты из выписки банка руками и сверять остаток в таблице</t>
        </is>
      </c>
      <c r="F14" s="25" t="inlineStr">
        <is>
          <t>Уточнить, приходят ли операции сами и кто привязывает их к счетам</t>
        </is>
      </c>
    </row>
    <row r="15" ht="33" customHeight="1">
      <c r="A15" s="11" t="n">
        <v>9</v>
      </c>
      <c r="B15" s="12" t="inlineStr">
        <is>
          <t>Роли: менеджер, брокер, руководитель</t>
        </is>
      </c>
      <c r="C15" s="23" t="str">
        <f>IF(TRIM(INDEX('Выбор'!$E$18:$G$18,1,$E$3))="","",TRIM(INDEX('Выбор'!$E$18:$G$18,1,$E$3)))</f>
        <v/>
      </c>
      <c r="D15" s="24" t="str">
        <f>IF($C15=$E$6,$E15,IF($C15=$F$6,$F15,""))</f>
        <v/>
      </c>
      <c r="E15" s="25" t="inlineStr">
        <is>
          <t>Работать под одним входом или держать брокеров вне программы и пересылать им данные сообщениями</t>
        </is>
      </c>
      <c r="F15" s="25" t="inlineStr">
        <is>
          <t>Уточнить, можно ли ограничить брокера только своими клиентами и заказами</t>
        </is>
      </c>
    </row>
    <row r="16" ht="33" customHeight="1">
      <c r="A16" s="11" t="n">
        <v>10</v>
      </c>
      <c r="B16" s="12" t="inlineStr">
        <is>
          <t>GPS: машина, пробег, чья аренда</t>
        </is>
      </c>
      <c r="C16" s="23" t="str">
        <f>IF(TRIM(INDEX('Выбор'!$E$19:$G$19,1,$E$3))="","",TRIM(INDEX('Выбор'!$E$19:$G$19,1,$E$3)))</f>
        <v/>
      </c>
      <c r="D16" s="24" t="str">
        <f>IF($C16=$E$6,$E16,IF($C16=$F$6,$F16,""))</f>
        <v/>
      </c>
      <c r="E16" s="25" t="inlineStr">
        <is>
          <t>Открывать отдельное приложение трекера и по номеру машины выяснять, у кого она сейчас</t>
        </is>
      </c>
      <c r="F16" s="25" t="inlineStr">
        <is>
          <t>Уточнить, знает ли карта про аренду или показывает только машину</t>
        </is>
      </c>
    </row>
    <row r="17" ht="33" customHeight="1">
      <c r="A17" s="11" t="n">
        <v>11</v>
      </c>
      <c r="B17" s="12" t="inlineStr">
        <is>
          <t>Счета с НДС и электронные счета</t>
        </is>
      </c>
      <c r="C17" s="23" t="str">
        <f>IF(TRIM(INDEX('Выбор'!$E$20:$G$20,1,$E$3))="","",TRIM(INDEX('Выбор'!$E$20:$G$20,1,$E$3)))</f>
        <v/>
      </c>
      <c r="D17" s="24" t="str">
        <f>IF($C17=$E$6,$E17,IF($C17=$F$6,$F17,""))</f>
        <v/>
      </c>
      <c r="E17" s="25" t="inlineStr">
        <is>
          <t>Выписывать налоговые счета в отдельной программе и самим подключать электронные счета у провайдера</t>
        </is>
      </c>
      <c r="F17" s="25" t="inlineStr">
        <is>
          <t>Уточнить про электронные счета при аренде компаниям: кто провайдер и когда запуск</t>
        </is>
      </c>
    </row>
    <row r="18" ht="33" customHeight="1">
      <c r="A18" s="11" t="n">
        <v>12</v>
      </c>
      <c r="B18" s="12" t="inlineStr">
        <is>
          <t>Записи: хранение и выгрузка</t>
        </is>
      </c>
      <c r="C18" s="23" t="str">
        <f>IF(TRIM(INDEX('Выбор'!$E$21:$G$21,1,$E$3))="","",TRIM(INDEX('Выбор'!$E$21:$G$21,1,$E$3)))</f>
        <v/>
      </c>
      <c r="D18" s="24" t="str">
        <f>IF($C18=$E$6,$E18,IF($C18=$F$6,$F18,""))</f>
        <v/>
      </c>
      <c r="E18" s="25" t="inlineStr">
        <is>
          <t>Самим сохранять копию каждого договора, акта и счёта и годами хранить архив</t>
        </is>
      </c>
      <c r="F18" s="25" t="inlineStr">
        <is>
          <t>Уточнить, в каком формате выгрузка и сколько лет поставщик хранит данные</t>
        </is>
      </c>
    </row>
    <row r="19" ht="30" customHeight="1">
      <c r="A19" s="11" t="n">
        <v>13</v>
      </c>
      <c r="B19" s="12" t="str">
        <f>IF(TRIM('Выбор'!$B$22)="","",'Выбор'!$B$22)</f>
        <v/>
      </c>
      <c r="C19" s="23" t="str">
        <f>IF(TRIM('Выбор'!$B$22)="","",IF(TRIM(INDEX('Выбор'!$E$22:$G$22,1,$E$3))="","",TRIM(INDEX('Выбор'!$E$22:$G$22,1,$E$3))))</f>
        <v/>
      </c>
      <c r="D19" s="24" t="str">
        <f>IF($C19=$E$6,$E19,IF($C19=$F$6,$F19,""))</f>
        <v/>
      </c>
      <c r="E19" s="25" t="inlineStr">
        <is>
          <t>Выполнять это требование руками</t>
        </is>
      </c>
      <c r="F19" s="25" t="inlineStr">
        <is>
          <t>Уточнить, какая часть этого требования остаётся руками</t>
        </is>
      </c>
    </row>
    <row r="20" ht="30" customHeight="1">
      <c r="A20" s="11" t="n">
        <v>14</v>
      </c>
      <c r="B20" s="12" t="str">
        <f>IF(TRIM('Выбор'!$B$23)="","",'Выбор'!$B$23)</f>
        <v/>
      </c>
      <c r="C20" s="23" t="str">
        <f>IF(TRIM('Выбор'!$B$23)="","",IF(TRIM(INDEX('Выбор'!$E$23:$G$23,1,$E$3))="","",TRIM(INDEX('Выбор'!$E$23:$G$23,1,$E$3))))</f>
        <v/>
      </c>
      <c r="D20" s="24" t="str">
        <f>IF($C20=$E$6,$E20,IF($C20=$F$6,$F20,""))</f>
        <v/>
      </c>
      <c r="E20" s="25" t="inlineStr">
        <is>
          <t>Выполнять это требование руками</t>
        </is>
      </c>
      <c r="F20" s="25" t="inlineStr">
        <is>
          <t>Уточнить, какая часть этого требования остаётся руками</t>
        </is>
      </c>
    </row>
    <row r="21" ht="30" customHeight="1">
      <c r="A21" s="11" t="n">
        <v>15</v>
      </c>
      <c r="B21" s="12" t="str">
        <f>IF(TRIM('Выбор'!$B$24)="","",'Выбор'!$B$24)</f>
        <v/>
      </c>
      <c r="C21" s="23" t="str">
        <f>IF(TRIM('Выбор'!$B$24)="","",IF(TRIM(INDEX('Выбор'!$E$24:$G$24,1,$E$3))="","",TRIM(INDEX('Выбор'!$E$24:$G$24,1,$E$3))))</f>
        <v/>
      </c>
      <c r="D21" s="24" t="str">
        <f>IF($C21=$E$6,$E21,IF($C21=$F$6,$F21,""))</f>
        <v/>
      </c>
      <c r="E21" s="25" t="inlineStr">
        <is>
          <t>Выполнять это требование руками</t>
        </is>
      </c>
      <c r="F21" s="25" t="inlineStr">
        <is>
          <t>Уточнить, какая часть этого требования остаётся руками</t>
        </is>
      </c>
    </row>
    <row r="23">
      <c r="B23" s="2" t="str">
        <f>IF(COUNTIF($C$7:$C$21,$G$6)+COUNTIF($C$7:$C$21,$F$6)+COUNTIF($C$7:$C$21,$E$6)=0,$E$1,IF(COUNTIF($C$7:$C$21,$F$6)+COUNTIF($C$7:$C$21,$E$6)=0,$E$2,""))</f>
        <v>Заполните лист «Выбор» — здесь появится список</v>
      </c>
    </row>
  </sheetData>
  <mergeCells count="3">
    <mergeCell ref="B23:D23"/>
    <mergeCell ref="A2:D2"/>
    <mergeCell ref="C4:D4"/>
  </mergeCells>
  <conditionalFormatting sqref="C7:C21">
    <cfRule type="expression" priority="1" dxfId="0">
      <formula>AND(TRIM(C7)&lt;&gt;"",TRIM(C7)=$G$6)</formula>
    </cfRule>
    <cfRule type="expression" priority="2" dxfId="1">
      <formula>AND(TRIM(C7)&lt;&gt;"",TRIM(C7)=$F$6)</formula>
    </cfRule>
    <cfRule type="expression" priority="3" dxfId="2">
      <formula>AND(TRIM(C7)&lt;&gt;"",TRIM(C7)=$E$6)</formula>
    </cfRule>
  </conditionalFormatting>
  <dataValidations count="1">
    <dataValidation sqref="C3" showDropDown="0" showInputMessage="0" showErrorMessage="1" allowBlank="1" type="list">
      <formula1>='Выбор'!$E$9:$G$9</formula1>
    </dataValidation>
  </dataValidation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56" customWidth="1" min="3" max="3"/>
    <col width="24" customWidth="1" min="4" max="4"/>
    <col width="24" customWidth="1" min="5" max="5"/>
    <col width="24" customWidth="1" min="6" max="6"/>
  </cols>
  <sheetData>
    <row r="1" ht="26" customHeight="1">
      <c r="A1" s="1" t="inlineStr">
        <is>
          <t>Вопросы на демо</t>
        </is>
      </c>
    </row>
    <row r="2">
      <c r="A2" s="2" t="inlineStr">
        <is>
          <t>Попросите каждого поставщика показать на экране одно и то же и запишите, что увидели</t>
        </is>
      </c>
    </row>
    <row r="4" ht="24" customHeight="1">
      <c r="A4" s="9" t="inlineStr">
        <is>
          <t>№</t>
        </is>
      </c>
      <c r="B4" s="9" t="inlineStr">
        <is>
          <t>Требование</t>
        </is>
      </c>
      <c r="C4" s="9" t="inlineStr">
        <is>
          <t>Попросите поставщика показать</t>
        </is>
      </c>
      <c r="D4" s="10" t="str">
        <f>'Выбор'!$E$9</f>
        <v>Программа А</v>
      </c>
      <c r="E4" s="10" t="str">
        <f>'Выбор'!$F$9</f>
        <v>Программа Б</v>
      </c>
      <c r="F4" s="10" t="str">
        <f>'Выбор'!$G$9</f>
        <v>Программа В</v>
      </c>
    </row>
    <row r="5" ht="44" customHeight="1">
      <c r="A5" s="11" t="n">
        <v>1</v>
      </c>
      <c r="B5" s="12" t="inlineStr">
        <is>
          <t>Договор в TARS RTA (Дубай)</t>
        </is>
      </c>
      <c r="C5" s="24" t="inlineStr">
        <is>
          <t>Покажите, как договор попадает в TARS: от выдачи ключей до регистрации. Сколько полей вводит человек?</t>
        </is>
      </c>
      <c r="D5" s="26" t="n"/>
      <c r="E5" s="26" t="n"/>
      <c r="F5" s="26" t="n"/>
    </row>
    <row r="6" ht="46.5" customHeight="1">
      <c r="A6" s="11" t="n">
        <v>2</v>
      </c>
      <c r="B6" s="12" t="inlineStr">
        <is>
          <t>Проезды Salik на нужной аренде</t>
        </is>
      </c>
      <c r="C6" s="24" t="inlineStr">
        <is>
          <t>Покажите один проезд Salik по закрытой аренде: на какую аренду он лёг и как клиент видит его отдельной строкой с НДС?</t>
        </is>
      </c>
      <c r="D6" s="26" t="n"/>
      <c r="E6" s="26" t="n"/>
      <c r="F6" s="26" t="n"/>
    </row>
    <row r="7" ht="44" customHeight="1">
      <c r="A7" s="11" t="n">
        <v>3</v>
      </c>
      <c r="B7" s="12" t="inlineStr">
        <is>
          <t>Проезды DARB на нужной аренде</t>
        </is>
      </c>
      <c r="C7" s="24" t="inlineStr">
        <is>
          <t>Покажите проезд DARB ночью или в воскресенье. Он лёг на аренду и попал в счёт клиенту?</t>
        </is>
      </c>
      <c r="D7" s="26" t="n"/>
      <c r="E7" s="26" t="n"/>
      <c r="F7" s="26" t="n"/>
    </row>
    <row r="8" ht="44" customHeight="1">
      <c r="A8" s="11" t="n">
        <v>4</v>
      </c>
      <c r="B8" s="12" t="inlineStr">
        <is>
          <t>Парковки и штрафы за парковку</t>
        </is>
      </c>
      <c r="C8" s="24" t="inlineStr">
        <is>
          <t>Откуда приходят парковки и штрафы за парковку, и какие операторы подключены?</t>
        </is>
      </c>
      <c r="D8" s="26" t="n"/>
      <c r="E8" s="26" t="n"/>
      <c r="F8" s="26" t="n"/>
    </row>
    <row r="9" ht="44" customHeight="1">
      <c r="A9" s="11" t="n">
        <v>5</v>
      </c>
      <c r="B9" s="12" t="inlineStr">
        <is>
          <t>Штрафы ПДД, включая поздние</t>
        </is>
      </c>
      <c r="C9" s="24" t="inlineStr">
        <is>
          <t>Покажите штраф, который появился после возврата машины. Где я его увижу и как он дойдёт до клиента?</t>
        </is>
      </c>
      <c r="D9" s="26" t="n"/>
      <c r="E9" s="26" t="n"/>
      <c r="F9" s="26" t="n"/>
    </row>
    <row r="10" ht="44" customHeight="1">
      <c r="A10" s="11" t="n">
        <v>6</v>
      </c>
      <c r="B10" s="12" t="inlineStr">
        <is>
          <t>Залог</t>
        </is>
      </c>
      <c r="C10" s="24" t="inlineStr">
        <is>
          <t>Где я увижу все залоги, которые мы держим, срок возврата каждого и что из него удержано?</t>
        </is>
      </c>
      <c r="D10" s="26" t="n"/>
      <c r="E10" s="26" t="n"/>
      <c r="F10" s="26" t="n"/>
    </row>
    <row r="11" ht="44" customHeight="1">
      <c r="A11" s="11" t="n">
        <v>7</v>
      </c>
      <c r="B11" s="12" t="inlineStr">
        <is>
          <t>Документы и подпись</t>
        </is>
      </c>
      <c r="C11" s="24" t="inlineStr">
        <is>
          <t>Подпишите при нас договор на телефоне. Какой это вид подписи и что остаётся в записи о подписании?</t>
        </is>
      </c>
      <c r="D11" s="26" t="n"/>
      <c r="E11" s="26" t="n"/>
      <c r="F11" s="26" t="n"/>
    </row>
    <row r="12" ht="44" customHeight="1">
      <c r="A12" s="11" t="n">
        <v>8</v>
      </c>
      <c r="B12" s="12" t="inlineStr">
        <is>
          <t>Выписка банка и сверка</t>
        </is>
      </c>
      <c r="C12" s="24" t="inlineStr">
        <is>
          <t>Откройте прошлый месяц: остаток в программе сходится с выпиской банка? Кто подтвердил каждую оплату?</t>
        </is>
      </c>
      <c r="D12" s="26" t="n"/>
      <c r="E12" s="26" t="n"/>
      <c r="F12" s="26" t="n"/>
    </row>
    <row r="13" ht="44" customHeight="1">
      <c r="A13" s="11" t="n">
        <v>9</v>
      </c>
      <c r="B13" s="12" t="inlineStr">
        <is>
          <t>Роли: менеджер, брокер, руководитель</t>
        </is>
      </c>
      <c r="C13" s="24" t="inlineStr">
        <is>
          <t>Войдите как брокер. Что он видит о чужих клиентах, кассе и банке?</t>
        </is>
      </c>
      <c r="D13" s="26" t="n"/>
      <c r="E13" s="26" t="n"/>
      <c r="F13" s="26" t="n"/>
    </row>
    <row r="14" ht="44" customHeight="1">
      <c r="A14" s="11" t="n">
        <v>10</v>
      </c>
      <c r="B14" s="12" t="inlineStr">
        <is>
          <t>GPS: машина, пробег, чья аренда</t>
        </is>
      </c>
      <c r="C14" s="24" t="inlineStr">
        <is>
          <t>Откройте машину, которая сейчас в аренде: где она, чья это аренда и какой пробег с выдачи?</t>
        </is>
      </c>
      <c r="D14" s="26" t="n"/>
      <c r="E14" s="26" t="n"/>
      <c r="F14" s="26" t="n"/>
    </row>
    <row r="15" ht="46.5" customHeight="1">
      <c r="A15" s="11" t="n">
        <v>11</v>
      </c>
      <c r="B15" s="12" t="inlineStr">
        <is>
          <t>Счета с НДС и электронные счета</t>
        </is>
      </c>
      <c r="C15" s="24" t="inlineStr">
        <is>
          <t>Вы выписываете налоговые счета с НДС? Через какого аккредитованного провайдера пойдут наши электронные счета и с какой даты?</t>
        </is>
      </c>
      <c r="D15" s="26" t="n"/>
      <c r="E15" s="26" t="n"/>
      <c r="F15" s="26" t="n"/>
    </row>
    <row r="16" ht="44" customHeight="1">
      <c r="A16" s="11" t="n">
        <v>12</v>
      </c>
      <c r="B16" s="12" t="inlineStr">
        <is>
          <t>Записи: хранение и выгрузка</t>
        </is>
      </c>
      <c r="C16" s="24" t="inlineStr">
        <is>
          <t>Выгрузите при нас все договоры, акты и счета за один прошлый месяц. Что мы получим, если уйдём?</t>
        </is>
      </c>
      <c r="D16" s="26" t="n"/>
      <c r="E16" s="26" t="n"/>
      <c r="F16" s="26" t="n"/>
    </row>
    <row r="18">
      <c r="A18" s="22" t="inlineStr">
        <is>
          <t>Ещё два вопроса</t>
        </is>
      </c>
    </row>
    <row r="19" ht="44" customHeight="1">
      <c r="A19" s="11" t="n">
        <v>13</v>
      </c>
      <c r="B19" s="12" t="inlineStr">
        <is>
          <t>Новые требования RTA</t>
        </is>
      </c>
      <c r="C19" s="24" t="inlineStr">
        <is>
          <t>Через сколько дней после публикации нового требования RTA программа его поддержит и кто платит за доработку?</t>
        </is>
      </c>
      <c r="D19" s="26" t="n"/>
      <c r="E19" s="26" t="n"/>
      <c r="F19" s="26" t="n"/>
    </row>
    <row r="20" ht="44" customHeight="1">
      <c r="A20" s="11" t="n">
        <v>14</v>
      </c>
      <c r="B20" s="12" t="inlineStr">
        <is>
          <t>Путь одной оплаты</t>
        </is>
      </c>
      <c r="C20" s="24" t="inlineStr">
        <is>
          <t>Проведите одну оплату и покажите её путь: какой счёт она закрыла, где она в выписке банка, сходится ли остаток?</t>
        </is>
      </c>
      <c r="D20" s="26" t="n"/>
      <c r="E20" s="26" t="n"/>
      <c r="F20" s="26" t="n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62" customWidth="1" min="2" max="2"/>
    <col width="34" customWidth="1" min="3" max="3"/>
    <col width="60" customWidth="1" min="4" max="4"/>
  </cols>
  <sheetData>
    <row r="1" ht="26" customHeight="1">
      <c r="A1" s="1" t="inlineStr">
        <is>
          <t>Источники</t>
        </is>
      </c>
    </row>
    <row r="2">
      <c r="A2" s="7" t="inlineStr">
        <is>
          <t>Проверено 10 октября 2026 года</t>
        </is>
      </c>
    </row>
    <row r="3" ht="21" customHeight="1">
      <c r="A3" s="20" t="inlineStr">
        <is>
          <t>Публичные источники столбца «Почему это важно». Строки с пометкой «практика» взяты из ежедневной работы проката, а не из закона</t>
        </is>
      </c>
    </row>
    <row r="5">
      <c r="A5" s="9" t="inlineStr">
        <is>
          <t>№</t>
        </is>
      </c>
      <c r="B5" s="9" t="inlineStr">
        <is>
          <t>Источник</t>
        </is>
      </c>
      <c r="C5" s="9" t="inlineStr">
        <is>
          <t>Строки</t>
        </is>
      </c>
      <c r="D5" s="9" t="inlineStr">
        <is>
          <t>Ссылка</t>
        </is>
      </c>
    </row>
    <row r="6" ht="45" customHeight="1">
      <c r="A6" s="11" t="n">
        <v>1</v>
      </c>
      <c r="B6" s="24" t="inlineStr">
        <is>
          <t>Постановление Исполнительного совета Дубая № 2 от 4 января 2022 года</t>
        </is>
      </c>
      <c r="C6" s="13" t="inlineStr">
        <is>
          <t>Договор в TARS RTA (Дубай); GPS: машина, пробег, чья аренда; Записи: хранение и выгрузка</t>
        </is>
      </c>
      <c r="D6" s="27" t="inlineStr">
        <is>
          <t>https://dlp.dubai.gov.ae/Legislation%20Reference/2022/Executive%20Council%20Resolution%20No.%20(2)%20of%202022%20Amending%20Executive%20Council%20Resolution%20No.%20(47)%20of%202017.html</t>
        </is>
      </c>
    </row>
    <row r="7" ht="20" customHeight="1">
      <c r="A7" s="11" t="n">
        <v>2</v>
      </c>
      <c r="B7" s="24" t="inlineStr">
        <is>
          <t>doIT: гид о TARS, об окне в 3 часа на практике</t>
        </is>
      </c>
      <c r="C7" s="13" t="inlineStr">
        <is>
          <t>Договор в TARS RTA (Дубай)</t>
        </is>
      </c>
      <c r="D7" s="27" t="inlineStr">
        <is>
          <t>https://do-it.agency/ru/uae/what-is-tars/</t>
        </is>
      </c>
    </row>
    <row r="8" ht="32" customHeight="1">
      <c r="A8" s="11" t="n">
        <v>3</v>
      </c>
      <c r="B8" s="24" t="inlineStr">
        <is>
          <t>RTA: о едином договоре аренды для прокатных офисов, март 2026</t>
        </is>
      </c>
      <c r="C8" s="13" t="inlineStr">
        <is>
          <t>Залог; Документы и подпись</t>
        </is>
      </c>
      <c r="D8" s="27" t="inlineStr">
        <is>
          <t>https://rta.ae/wps/portal/rta/ae/home/news-and-media/all-news/NewsDetails/raising-public-awareness-of-unified-contract-for-car-rental-offices</t>
        </is>
      </c>
    </row>
    <row r="9" ht="32" customHeight="1">
      <c r="A9" s="11" t="n">
        <v>4</v>
      </c>
      <c r="B9" s="24" t="inlineStr">
        <is>
          <t>Административное постановление Дубая № 361 (2019) о системе платы за проезд</t>
        </is>
      </c>
      <c r="C9" s="13" t="inlineStr">
        <is>
          <t>Проезды Salik на нужной аренде</t>
        </is>
      </c>
      <c r="D9" s="27" t="inlineStr">
        <is>
          <t>https://dlp.dubai.gov.ae/Legislation%20Reference/2019/Administrative%20Resolution%20No.%20(361)%20of%202019.html</t>
        </is>
      </c>
    </row>
    <row r="10" ht="32" customHeight="1">
      <c r="A10" s="11" t="n">
        <v>5</v>
      </c>
      <c r="B10" s="24" t="inlineStr">
        <is>
          <t>Salik Company PJSC: сообщение компании о переменном тарифе, Дубайский финансовый рынок, 17 января 2025 года</t>
        </is>
      </c>
      <c r="C10" s="13" t="inlineStr">
        <is>
          <t>Проезды Salik на нужной аренде</t>
        </is>
      </c>
      <c r="D10" s="27" t="inlineStr">
        <is>
          <t>https://feeds.dfm.ae/documents/2025/Jan/17/9906c2f1-e48d-4ab1-afd3-1b59b4f7b252/General%20Disclosure%20F.pdf</t>
        </is>
      </c>
    </row>
    <row r="11" ht="45" customHeight="1">
      <c r="A11" s="11" t="n">
        <v>6</v>
      </c>
      <c r="B11" s="24" t="inlineStr">
        <is>
          <t>Salik: заявление от 22 мая 2026 года об НДС 5 % на тариф с 1 июня 2026 года (страницу оператора открыть не удалось; опираемся на пересказ в СМИ ОАЭ)</t>
        </is>
      </c>
      <c r="C11" s="13" t="inlineStr">
        <is>
          <t>Проезды Salik на нужной аренде</t>
        </is>
      </c>
      <c r="D11" s="13" t="inlineStr">
        <is>
          <t>без ссылки</t>
        </is>
      </c>
    </row>
    <row r="12" ht="20" customHeight="1">
      <c r="A12" s="11" t="n">
        <v>7</v>
      </c>
      <c r="B12" s="24" t="inlineStr">
        <is>
          <t>Abu Dhabi Mobility: плата DARB</t>
        </is>
      </c>
      <c r="C12" s="13" t="inlineStr">
        <is>
          <t>Проезды DARB на нужной аренде</t>
        </is>
      </c>
      <c r="D12" s="27" t="inlineStr">
        <is>
          <t>https://admobility.gov.ae/en/darb-fees</t>
        </is>
      </c>
    </row>
    <row r="13" ht="32" customHeight="1">
      <c r="A13" s="11" t="n">
        <v>8</v>
      </c>
      <c r="B13" s="24" t="inlineStr">
        <is>
          <t>Abu Dhabi Mobility: двое новых ворот DARB, 23 апреля 2026 года</t>
        </is>
      </c>
      <c r="C13" s="13" t="inlineStr">
        <is>
          <t>Проезды DARB на нужной аренде</t>
        </is>
      </c>
      <c r="D13" s="27" t="inlineStr">
        <is>
          <t>https://admobility.gov.ae/en/news/itc-announces-two-new-gates-to-the-darb-toll-gate</t>
        </is>
      </c>
    </row>
    <row r="14" ht="20" customHeight="1">
      <c r="A14" s="11" t="n">
        <v>9</v>
      </c>
      <c r="B14" s="24" t="inlineStr">
        <is>
          <t>Abu Dhabi Mobility: штрафы DARB</t>
        </is>
      </c>
      <c r="C14" s="13" t="inlineStr">
        <is>
          <t>Проезды DARB на нужной аренде</t>
        </is>
      </c>
      <c r="D14" s="27" t="inlineStr">
        <is>
          <t>https://admobility.gov.ae/en/darb-fines</t>
        </is>
      </c>
    </row>
    <row r="15" ht="32" customHeight="1">
      <c r="A15" s="11" t="n">
        <v>10</v>
      </c>
      <c r="B15" s="24" t="inlineStr">
        <is>
          <t>RTA: оплата штрафов общественных парковок</t>
        </is>
      </c>
      <c r="C15" s="13" t="inlineStr">
        <is>
          <t>Парковки и штрафы за парковку</t>
        </is>
      </c>
      <c r="D15" s="27" t="inlineStr">
        <is>
          <t>https://www.rta.ae/wps/portal/rta/ae/driver-and-carowner/parking/pay-parking-fines</t>
        </is>
      </c>
    </row>
    <row r="16" ht="32" customHeight="1">
      <c r="A16" s="11" t="n">
        <v>11</v>
      </c>
      <c r="B16" s="24" t="inlineStr">
        <is>
          <t>RTA: оплата штрафов на машину, страница услуги</t>
        </is>
      </c>
      <c r="C16" s="13" t="inlineStr">
        <is>
          <t>Штрафы ПДД, включая поздние</t>
        </is>
      </c>
      <c r="D16" s="27" t="inlineStr">
        <is>
          <t>https://www.rta.ae/wps/portal/rta/ae/home/rta-services/service-details?serviceId=521</t>
        </is>
      </c>
    </row>
    <row r="17" ht="45" customHeight="1">
      <c r="A17" s="11" t="n">
        <v>12</v>
      </c>
      <c r="B17" s="24" t="inlineStr">
        <is>
          <t>Федеральный декрет-закон № 46 (2021) об электронных сделках и доверительных услугах</t>
        </is>
      </c>
      <c r="C17" s="13" t="inlineStr">
        <is>
          <t>Документы и подпись</t>
        </is>
      </c>
      <c r="D17" s="27" t="inlineStr">
        <is>
          <t>https://tdra.gov.ae/-/media/About/Trust-Services/Laws-and-Regulations/Federal-Decree-Law-No-46-OF-2021-On-Electronic-Transactions-and-Trust-Services-EN.ashx</t>
        </is>
      </c>
    </row>
    <row r="18" ht="32" customHeight="1">
      <c r="A18" s="11" t="n">
        <v>13</v>
      </c>
      <c r="B18" s="24" t="inlineStr">
        <is>
          <t>Портал правительства ОАЭ: кибербезопасность и цифровая безопасность, электронные подписи</t>
        </is>
      </c>
      <c r="C18" s="13" t="inlineStr">
        <is>
          <t>Документы и подпись</t>
        </is>
      </c>
      <c r="D18" s="27" t="inlineStr">
        <is>
          <t>https://u.ae/en/information-and-services/justice-safety-and-the-law/Safety/cyber-safety-and-digital-security</t>
        </is>
      </c>
    </row>
    <row r="19" ht="32" customHeight="1">
      <c r="A19" s="11" t="n">
        <v>14</v>
      </c>
      <c r="B19" s="24" t="inlineStr">
        <is>
          <t>Федеральная налоговая служба ОАЭ (FTA): разъяснение по НДС VATP006 «Налоговые счета»</t>
        </is>
      </c>
      <c r="C19" s="13" t="inlineStr">
        <is>
          <t>Счета с НДС и электронные счета</t>
        </is>
      </c>
      <c r="D19" s="27" t="inlineStr">
        <is>
          <t>https://tax.gov.ae/DataFolder/Files/Pdf/06-Tax-Invoices.pdf</t>
        </is>
      </c>
    </row>
    <row r="20" ht="32" customHeight="1">
      <c r="A20" s="11" t="n">
        <v>15</v>
      </c>
      <c r="B20" s="24" t="inlineStr">
        <is>
          <t>Решение министра № 244 (2025) о внедрении системы электронных счетов</t>
        </is>
      </c>
      <c r="C20" s="13" t="inlineStr">
        <is>
          <t>Счета с НДС и электронные счета</t>
        </is>
      </c>
      <c r="D20" s="27" t="inlineStr">
        <is>
          <t>https://mof.gov.ae/wp-content/uploads/2025/09/Ministerial-Decision-No.-244-of-2025-on-the-Implementation-of-the-Electronic-Invoicing-System.pdf</t>
        </is>
      </c>
    </row>
    <row r="21" ht="58" customHeight="1">
      <c r="A21" s="11" t="n">
        <v>16</v>
      </c>
      <c r="B21" s="24" t="inlineStr">
        <is>
          <t>Решение министра № 66 (2026), поправки к решению № 244 (2025)</t>
        </is>
      </c>
      <c r="C21" s="13" t="inlineStr">
        <is>
          <t>Счета с НДС и электронные счета</t>
        </is>
      </c>
      <c r="D21" s="27" t="inlineStr">
        <is>
          <t>https://mof.gov.ae/wp-content/uploads/2026/05/Ministerial-Resolution-No.-66-of-2026-Amending-Certain-Provisions-of-Ministerial-Resolution-No.-244-of-2025-Regarding-the-Implementation-of-the-Electronic-Invoicing-System-En-20260514.pdf</t>
        </is>
      </c>
    </row>
    <row r="22" ht="58" customHeight="1">
      <c r="A22" s="11" t="n">
        <v>17</v>
      </c>
      <c r="B22" s="24" t="inlineStr">
        <is>
          <t>Решение Кабинета министров № 74 (2023), регламент закона о налоговых процедурах</t>
        </is>
      </c>
      <c r="C22" s="13" t="inlineStr">
        <is>
          <t>Записи: хранение и выгрузка</t>
        </is>
      </c>
      <c r="D22" s="27" t="inlineStr">
        <is>
          <t>https://tax.gov.ae/Datafolder/Files/Legislation/Cabinet%20Decision%20No.%2074%20of%202023%20on%20Executive%20Regulation%20of%20Federal%20Decree-Law%20No.%2028%20of%202022%20on%20Tax%20Procedures%20-%20For%20Publishing.pdf</t>
        </is>
      </c>
    </row>
    <row r="23" ht="32" customHeight="1">
      <c r="A23" s="11" t="n">
        <v>18</v>
      </c>
      <c r="B23" s="24" t="inlineStr">
        <is>
          <t>Федеральный декрет-закон № 47 (2022) о налогообложении корпораций и бизнеса</t>
        </is>
      </c>
      <c r="C23" s="13" t="inlineStr">
        <is>
          <t>Записи: хранение и выгрузка</t>
        </is>
      </c>
      <c r="D23" s="27" t="inlineStr">
        <is>
          <t>https://mof.gov.ae/wp-content/uploads/2022/12/Federal-Decree-Law-No.-47-of-2022-EN.pdf</t>
        </is>
      </c>
    </row>
    <row r="24" ht="45" customHeight="1">
      <c r="A24" s="11" t="n">
        <v>19</v>
      </c>
      <c r="B24" s="24" t="inlineStr">
        <is>
          <t>Административное постановление Дубая № 571 (2022), исполнительный регламент</t>
        </is>
      </c>
      <c r="C24" s="13" t="inlineStr">
        <is>
          <t>Вопрос о новых требованиях RTA</t>
        </is>
      </c>
      <c r="D24" s="27" t="inlineStr">
        <is>
          <t>https://dlp.dubai.gov.ae/Legislation%20Reference/2022/Administrative%20Resolution%20No.%20(571)%20of%202022%20Issuing%20the%20Implementing%20Bylaw.html</t>
        </is>
      </c>
    </row>
    <row r="26">
      <c r="A26" s="28" t="inlineStr">
        <is>
          <t>Это не официальный документ и не юридическая или налоговая консультация</t>
        </is>
      </c>
    </row>
    <row r="27">
      <c r="A27" s="28" t="inlineStr">
        <is>
          <t>doIT не связан с RTA, Salik, DARB и FTA</t>
        </is>
      </c>
    </row>
    <row r="29">
      <c r="A29" s="7" t="inlineStr">
        <is>
          <t>Гид, к которому относится эта таблица</t>
        </is>
      </c>
    </row>
    <row r="30">
      <c r="A30" s="29" t="inlineStr">
        <is>
          <t>https://do-it.agency/ru/uae/car-rental-software-checklist/?utm_source=car-rental-software-checklist-xlsx&amp;utm_medium=file</t>
        </is>
      </c>
    </row>
  </sheetData>
  <mergeCells count="4">
    <mergeCell ref="A26:D26"/>
    <mergeCell ref="A27:D27"/>
    <mergeCell ref="A3:D3"/>
    <mergeCell ref="A30:D30"/>
  </mergeCells>
  <hyperlinks>
    <hyperlink xmlns:r="http://schemas.openxmlformats.org/officeDocument/2006/relationships" ref="D6" r:id="rId1"/>
    <hyperlink xmlns:r="http://schemas.openxmlformats.org/officeDocument/2006/relationships" ref="D7" r:id="rId2"/>
    <hyperlink xmlns:r="http://schemas.openxmlformats.org/officeDocument/2006/relationships" ref="D8" r:id="rId3"/>
    <hyperlink xmlns:r="http://schemas.openxmlformats.org/officeDocument/2006/relationships" ref="D9" r:id="rId4"/>
    <hyperlink xmlns:r="http://schemas.openxmlformats.org/officeDocument/2006/relationships" ref="D10" r:id="rId5"/>
    <hyperlink xmlns:r="http://schemas.openxmlformats.org/officeDocument/2006/relationships" ref="D12" r:id="rId6"/>
    <hyperlink xmlns:r="http://schemas.openxmlformats.org/officeDocument/2006/relationships" ref="D13" r:id="rId7"/>
    <hyperlink xmlns:r="http://schemas.openxmlformats.org/officeDocument/2006/relationships" ref="D14" r:id="rId8"/>
    <hyperlink xmlns:r="http://schemas.openxmlformats.org/officeDocument/2006/relationships" ref="D15" r:id="rId9"/>
    <hyperlink xmlns:r="http://schemas.openxmlformats.org/officeDocument/2006/relationships" ref="D16" r:id="rId10"/>
    <hyperlink xmlns:r="http://schemas.openxmlformats.org/officeDocument/2006/relationships" ref="D17" r:id="rId11"/>
    <hyperlink xmlns:r="http://schemas.openxmlformats.org/officeDocument/2006/relationships" ref="D18" r:id="rId12"/>
    <hyperlink xmlns:r="http://schemas.openxmlformats.org/officeDocument/2006/relationships" ref="D19" r:id="rId13"/>
    <hyperlink xmlns:r="http://schemas.openxmlformats.org/officeDocument/2006/relationships" ref="D20" r:id="rId14"/>
    <hyperlink xmlns:r="http://schemas.openxmlformats.org/officeDocument/2006/relationships" ref="D21" r:id="rId15"/>
    <hyperlink xmlns:r="http://schemas.openxmlformats.org/officeDocument/2006/relationships" ref="D22" r:id="rId16"/>
    <hyperlink xmlns:r="http://schemas.openxmlformats.org/officeDocument/2006/relationships" ref="D23" r:id="rId17"/>
    <hyperlink xmlns:r="http://schemas.openxmlformats.org/officeDocument/2006/relationships" ref="D24" r:id="rId18"/>
    <hyperlink xmlns:r="http://schemas.openxmlformats.org/officeDocument/2006/relationships" ref="A30" r:id="rId19"/>
  </hyperlink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doIT Agency</dc:creator>
  <dc:title xmlns:dc="http://purl.org/dc/elements/1.1/">Таблица выбора программы для проката</dc:title>
  <dc:subject xmlns:dc="http://purl.org/dc/elements/1.1/">Выбор программы для проката авто в ОАЭ</dc:subject>
  <dc:language xmlns:dc="http://purl.org/dc/elements/1.1/">ru-RU</dc:language>
  <dcterms:created xmlns:dcterms="http://purl.org/dc/terms/" xmlns:xsi="http://www.w3.org/2001/XMLSchema-instance" xsi:type="dcterms:W3CDTF">2026-10-10T00:00:00Z</dcterms:created>
  <dcterms:modified xmlns:dcterms="http://purl.org/dc/terms/" xmlns:xsi="http://www.w3.org/2001/XMLSchema-instance" xsi:type="dcterms:W3CDTF">2026-10-10T19:35:00Z</dcterms:modified>
  <cp:lastModifiedBy>doIT Agency</cp:lastModifiedBy>
</cp:coreProperties>
</file>