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What stays manual" sheetId="2" state="visible" r:id="rId2"/>
    <sheet xmlns:r="http://schemas.openxmlformats.org/officeDocument/2006/relationships" name="Questions for the demo" sheetId="3" state="visible" r:id="rId3"/>
    <sheet xmlns:r="http://schemas.openxmlformats.org/officeDocument/2006/relationships" name="Sources" sheetId="4" state="visible" r:id="rId4"/>
  </sheets>
  <definedNames>
    <definedName name="_xlnm.Print_Area" localSheetId="0">'Scorecard'!$A$1:$G$32</definedName>
    <definedName name="_xlnm.Print_Area" localSheetId="1">'What stays manual'!$A$1:$D$23</definedName>
    <definedName name="_xlnm.Print_Titles" localSheetId="2">'Questions for the demo'!$4:$4</definedName>
    <definedName name="_xlnm.Print_Area" localSheetId="2">'Questions for the demo'!$A$1:$F$20</definedName>
    <definedName name="_xlnm.Print_Area" localSheetId="3">'Sources'!$A$1:$D$30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1E1E1E"/>
      <sz val="16"/>
    </font>
    <font>
      <name val="Arial"/>
      <color rgb="005E6370"/>
      <sz val="10"/>
    </font>
    <font>
      <name val="Arial"/>
      <color rgb="001E1E1E"/>
      <sz val="10"/>
    </font>
    <font>
      <name val="Arial"/>
      <b val="1"/>
      <color rgb="002F7D3E"/>
      <sz val="10"/>
    </font>
    <font>
      <name val="Arial"/>
      <b val="1"/>
      <color rgb="008A5A0B"/>
      <sz val="10"/>
    </font>
    <font>
      <name val="Arial"/>
      <b val="1"/>
      <color rgb="00C7362C"/>
      <sz val="10"/>
    </font>
    <font>
      <name val="Arial"/>
      <b val="1"/>
      <color rgb="001E1E1E"/>
      <sz val="10"/>
    </font>
    <font>
      <name val="Arial"/>
      <b val="1"/>
      <color rgb="001A63CC"/>
      <sz val="10"/>
    </font>
    <font>
      <name val="Arial"/>
      <color rgb="005E6370"/>
      <sz val="9.5"/>
    </font>
    <font>
      <name val="Arial"/>
      <b val="1"/>
      <color rgb="001E1E1E"/>
      <sz val="11"/>
    </font>
    <font>
      <name val="Arial"/>
      <color rgb="005E6370"/>
      <sz val="9"/>
    </font>
    <font>
      <name val="Arial"/>
      <color rgb="001A63CC"/>
      <sz val="9"/>
      <u val="single"/>
    </font>
    <font>
      <name val="Arial"/>
      <color rgb="001A63CC"/>
      <sz val="10"/>
      <u val="single"/>
    </font>
  </fonts>
  <fills count="6">
    <fill>
      <patternFill/>
    </fill>
    <fill>
      <patternFill patternType="gray125"/>
    </fill>
    <fill>
      <patternFill patternType="solid">
        <fgColor rgb="00EAF5EC"/>
        <bgColor rgb="00EAF5EC"/>
      </patternFill>
    </fill>
    <fill>
      <patternFill patternType="solid">
        <fgColor rgb="00FDF1DD"/>
        <bgColor rgb="00FDF1DD"/>
      </patternFill>
    </fill>
    <fill>
      <patternFill patternType="solid">
        <fgColor rgb="00FDECEA"/>
        <bgColor rgb="00FDECEA"/>
      </patternFill>
    </fill>
    <fill>
      <patternFill patternType="solid">
        <fgColor rgb="00EAF2FF"/>
        <bgColor rgb="00EAF2FF"/>
      </patternFill>
    </fill>
  </fills>
  <borders count="2">
    <border>
      <left/>
      <right/>
      <top/>
      <bottom/>
      <diagonal/>
    </border>
    <border>
      <left style="thin">
        <color rgb="00E6E8EE"/>
      </left>
      <right style="thin">
        <color rgb="00E6E8EE"/>
      </right>
      <top style="thin">
        <color rgb="00E6E8EE"/>
      </top>
      <bottom style="thin">
        <color rgb="00E6E8EE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vertical="center" wrapText="1"/>
    </xf>
    <xf numFmtId="0" fontId="7" fillId="5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/>
    </xf>
    <xf numFmtId="0" fontId="7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vertical="top" wrapText="1"/>
    </xf>
    <xf numFmtId="0" fontId="7" fillId="0" borderId="0" applyAlignment="1" pivotButton="0" quotePrefix="0" xfId="0">
      <alignment horizontal="right" vertical="center"/>
    </xf>
    <xf numFmtId="0" fontId="10" fillId="5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1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1" fillId="0" borderId="0" pivotButton="0" quotePrefix="0" xfId="0"/>
    <xf numFmtId="0" fontId="10" fillId="0" borderId="0" pivotButton="0" quotePrefix="0" xfId="0"/>
    <xf numFmtId="0" fontId="3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2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dxfs count="4">
    <dxf>
      <font>
        <b val="1"/>
        <color rgb="002F7D3E"/>
      </font>
      <fill>
        <patternFill patternType="solid">
          <fgColor rgb="00EAF5EC"/>
          <bgColor rgb="00EAF5EC"/>
        </patternFill>
      </fill>
    </dxf>
    <dxf>
      <font>
        <b val="1"/>
        <color rgb="008A5A0B"/>
      </font>
      <fill>
        <patternFill patternType="solid">
          <fgColor rgb="00FDF1DD"/>
          <bgColor rgb="00FDF1DD"/>
        </patternFill>
      </fill>
    </dxf>
    <dxf>
      <font>
        <b val="1"/>
        <color rgb="00C7362C"/>
      </font>
      <fill>
        <patternFill patternType="solid">
          <fgColor rgb="00FDECEA"/>
          <bgColor rgb="00FDECEA"/>
        </patternFill>
      </fill>
    </dxf>
    <dxf>
      <font>
        <b val="1"/>
        <color rgb="001A63CC"/>
      </font>
      <fill>
        <patternFill patternType="solid">
          <fgColor rgb="00EAF2FF"/>
          <bgColor rgb="00EAF2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dlp.dubai.gov.ae/Legislation%20Reference/2022/Executive%20Council%20Resolution%20No.%20(2)%20of%202022%20Amending%20Executive%20Council%20Resolution%20No.%20(47)%20of%202017.html" TargetMode="External" Id="rId1"/><Relationship Type="http://schemas.openxmlformats.org/officeDocument/2006/relationships/hyperlink" Target="https://do-it.agency/uae/what-is-tars/" TargetMode="External" Id="rId2"/><Relationship Type="http://schemas.openxmlformats.org/officeDocument/2006/relationships/hyperlink" Target="https://rta.ae/wps/portal/rta/ae/home/news-and-media/all-news/NewsDetails/raising-public-awareness-of-unified-contract-for-car-rental-offices" TargetMode="External" Id="rId3"/><Relationship Type="http://schemas.openxmlformats.org/officeDocument/2006/relationships/hyperlink" Target="https://dlp.dubai.gov.ae/Legislation%20Reference/2019/Administrative%20Resolution%20No.%20(361)%20of%202019.html" TargetMode="External" Id="rId4"/><Relationship Type="http://schemas.openxmlformats.org/officeDocument/2006/relationships/hyperlink" Target="https://feeds.dfm.ae/documents/2025/Jan/17/9906c2f1-e48d-4ab1-afd3-1b59b4f7b252/General%20Disclosure%20F.pdf" TargetMode="External" Id="rId5"/><Relationship Type="http://schemas.openxmlformats.org/officeDocument/2006/relationships/hyperlink" Target="https://admobility.gov.ae/en/darb-fees" TargetMode="External" Id="rId6"/><Relationship Type="http://schemas.openxmlformats.org/officeDocument/2006/relationships/hyperlink" Target="https://admobility.gov.ae/en/news/itc-announces-two-new-gates-to-the-darb-toll-gate" TargetMode="External" Id="rId7"/><Relationship Type="http://schemas.openxmlformats.org/officeDocument/2006/relationships/hyperlink" Target="https://admobility.gov.ae/en/darb-fines" TargetMode="External" Id="rId8"/><Relationship Type="http://schemas.openxmlformats.org/officeDocument/2006/relationships/hyperlink" Target="https://www.rta.ae/wps/portal/rta/ae/driver-and-carowner/parking/pay-parking-fines" TargetMode="External" Id="rId9"/><Relationship Type="http://schemas.openxmlformats.org/officeDocument/2006/relationships/hyperlink" Target="https://www.rta.ae/wps/portal/rta/ae/home/rta-services/service-details?serviceId=521" TargetMode="External" Id="rId10"/><Relationship Type="http://schemas.openxmlformats.org/officeDocument/2006/relationships/hyperlink" Target="https://tdra.gov.ae/-/media/About/Trust-Services/Laws-and-Regulations/Federal-Decree-Law-No-46-OF-2021-On-Electronic-Transactions-and-Trust-Services-EN.ashx" TargetMode="External" Id="rId11"/><Relationship Type="http://schemas.openxmlformats.org/officeDocument/2006/relationships/hyperlink" Target="https://u.ae/en/information-and-services/justice-safety-and-the-law/Safety/cyber-safety-and-digital-security" TargetMode="External" Id="rId12"/><Relationship Type="http://schemas.openxmlformats.org/officeDocument/2006/relationships/hyperlink" Target="https://tax.gov.ae/DataFolder/Files/Pdf/06-Tax-Invoices.pdf" TargetMode="External" Id="rId13"/><Relationship Type="http://schemas.openxmlformats.org/officeDocument/2006/relationships/hyperlink" Target="https://mof.gov.ae/wp-content/uploads/2025/09/Ministerial-Decision-No.-244-of-2025-on-the-Implementation-of-the-Electronic-Invoicing-System.pdf" TargetMode="External" Id="rId14"/><Relationship Type="http://schemas.openxmlformats.org/officeDocument/2006/relationships/hyperlink" Target="https://mof.gov.ae/wp-content/uploads/2026/05/Ministerial-Resolution-No.-66-of-2026-Amending-Certain-Provisions-of-Ministerial-Resolution-No.-244-of-2025-Regarding-the-Implementation-of-the-Electronic-Invoicing-System-En-20260514.pdf" TargetMode="External" Id="rId15"/><Relationship Type="http://schemas.openxmlformats.org/officeDocument/2006/relationships/hyperlink" Target="https://tax.gov.ae/Datafolder/Files/Legislation/Cabinet%20Decision%20No.%2074%20of%202023%20on%20Executive%20Regulation%20of%20Federal%20Decree-Law%20No.%2028%20of%202022%20on%20Tax%20Procedures%20-%20For%20Publishing.pdf" TargetMode="External" Id="rId16"/><Relationship Type="http://schemas.openxmlformats.org/officeDocument/2006/relationships/hyperlink" Target="https://mof.gov.ae/wp-content/uploads/2022/12/Federal-Decree-Law-No.-47-of-2022-EN.pdf" TargetMode="External" Id="rId17"/><Relationship Type="http://schemas.openxmlformats.org/officeDocument/2006/relationships/hyperlink" Target="https://dlp.dubai.gov.ae/Legislation%20Reference/2022/Administrative%20Resolution%20No.%20(571)%20of%202022%20Issuing%20the%20Implementing%20Bylaw.html" TargetMode="External" Id="rId18"/><Relationship Type="http://schemas.openxmlformats.org/officeDocument/2006/relationships/hyperlink" Target="https://do-it.agency/uae/car-rental-software-checklist/?utm_source=car-rental-software-checklist-xlsx&amp;utm_medium=file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58" customWidth="1" min="3" max="3"/>
    <col width="13" customWidth="1" min="4" max="4"/>
    <col width="15" customWidth="1" min="5" max="5"/>
    <col width="15" customWidth="1" min="6" max="6"/>
    <col width="15" customWidth="1" min="7" max="7"/>
  </cols>
  <sheetData>
    <row r="1" ht="26" customHeight="1">
      <c r="A1" s="1" t="inlineStr">
        <is>
          <t>Car rental software scorecard</t>
        </is>
      </c>
    </row>
    <row r="2">
      <c r="A2" s="2" t="inlineStr">
        <is>
          <t>For car rental companies in the UAE · requirements checked on 10 October 2026</t>
        </is>
      </c>
    </row>
    <row r="3">
      <c r="A3" s="3" t="inlineStr">
        <is>
          <t>1. Type the names of up to three vendors in the blue cells</t>
        </is>
      </c>
    </row>
    <row r="4">
      <c r="A4" s="3" t="inlineStr">
        <is>
          <t>2. In each row choose yes, partly or no for every vendor, and mark the rows that matter to you as important</t>
        </is>
      </c>
    </row>
    <row r="5">
      <c r="A5" s="3" t="inlineStr">
        <is>
          <t>3. Read the totals under the table, then open the next two sheets: what stays manual and what to ask at the demo</t>
        </is>
      </c>
    </row>
    <row r="6">
      <c r="B6" s="2" t="inlineStr">
        <is>
          <t>Answers in the lists</t>
        </is>
      </c>
      <c r="E6" s="4" t="inlineStr">
        <is>
          <t>yes</t>
        </is>
      </c>
      <c r="F6" s="5" t="inlineStr">
        <is>
          <t>partly</t>
        </is>
      </c>
      <c r="G6" s="6" t="inlineStr">
        <is>
          <t>no</t>
        </is>
      </c>
    </row>
    <row r="7" ht="22" customHeight="1">
      <c r="B7" s="7" t="inlineStr">
        <is>
          <t>Vendor names</t>
        </is>
      </c>
      <c r="E7" s="8" t="inlineStr">
        <is>
          <t>Vendor A</t>
        </is>
      </c>
      <c r="F7" s="8" t="inlineStr">
        <is>
          <t>Vendor B</t>
        </is>
      </c>
      <c r="G7" s="8" t="inlineStr">
        <is>
          <t>Vendor C</t>
        </is>
      </c>
    </row>
    <row r="9" ht="32" customHeight="1">
      <c r="A9" s="9" t="inlineStr">
        <is>
          <t>No.</t>
        </is>
      </c>
      <c r="B9" s="9" t="inlineStr">
        <is>
          <t>Requirement</t>
        </is>
      </c>
      <c r="C9" s="9" t="inlineStr">
        <is>
          <t>Why it matters</t>
        </is>
      </c>
      <c r="D9" s="10" t="inlineStr">
        <is>
          <t>Important for us</t>
        </is>
      </c>
      <c r="E9" s="10" t="str">
        <f>IF((IF(TRIM(E$7)="","A",TRIM(E$7))=IF(TRIM(F$7)="","B",TRIM(F$7)))+(IF(TRIM(E$7)="","A",TRIM(E$7))=IF(TRIM(G$7)="","C",TRIM(G$7)))&gt;0,IF(TRIM(E$7)="","A",TRIM(E$7))&amp;" ("&amp;"A"&amp;")",IF(TRIM(E$7)="","A",TRIM(E$7)))</f>
        <v>Vendor A</v>
      </c>
      <c r="F9" s="10" t="str">
        <f>IF((IF(TRIM(F$7)="","B",TRIM(F$7))=IF(TRIM(E$7)="","A",TRIM(E$7)))+(IF(TRIM(F$7)="","B",TRIM(F$7))=IF(TRIM(G$7)="","C",TRIM(G$7)))&gt;0,IF(TRIM(F$7)="","B",TRIM(F$7))&amp;" ("&amp;"B"&amp;")",IF(TRIM(F$7)="","B",TRIM(F$7)))</f>
        <v>Vendor B</v>
      </c>
      <c r="G9" s="10" t="str">
        <f>IF((IF(TRIM(G$7)="","C",TRIM(G$7))=IF(TRIM(E$7)="","A",TRIM(E$7)))+(IF(TRIM(G$7)="","C",TRIM(G$7))=IF(TRIM(F$7)="","B",TRIM(F$7)))&gt;0,IF(TRIM(G$7)="","C",TRIM(G$7))&amp;" ("&amp;"C"&amp;")",IF(TRIM(G$7)="","C",TRIM(G$7)))</f>
        <v>Vendor C</v>
      </c>
    </row>
    <row r="10" ht="46.5" customHeight="1">
      <c r="A10" s="11" t="n">
        <v>1</v>
      </c>
      <c r="B10" s="12" t="inlineStr">
        <is>
          <t>Contract into RTA TARS (Dubai)</t>
        </is>
      </c>
      <c r="C10" s="13" t="inlineStr">
        <is>
          <t>Dubai: rental companies must register on the systems RTA adopts. In practice the contract is in TARS within 3 hours of handover</t>
        </is>
      </c>
      <c r="D10" s="14" t="n"/>
      <c r="E10" s="14" t="n"/>
      <c r="F10" s="14" t="n"/>
      <c r="G10" s="14" t="n"/>
    </row>
    <row r="11" ht="46.5" customHeight="1">
      <c r="A11" s="11" t="n">
        <v>2</v>
      </c>
      <c r="B11" s="12" t="inlineStr">
        <is>
          <t>Salik trips on the right rental</t>
        </is>
      </c>
      <c r="C11" s="13" t="inlineStr">
        <is>
          <t>Tolls are charged to the company's Salik account. The price depends on the time: AED 4 or AED 6, free from 1 am to 6 am, plus 5% VAT since 1 June 2026</t>
        </is>
      </c>
      <c r="D11" s="14" t="n"/>
      <c r="E11" s="14" t="n"/>
      <c r="F11" s="14" t="n"/>
      <c r="G11" s="14" t="n"/>
    </row>
    <row r="12" ht="46.5" customHeight="1">
      <c r="A12" s="11" t="n">
        <v>3</v>
      </c>
      <c r="B12" s="12" t="inlineStr">
        <is>
          <t>DARB crossings on the right rental</t>
        </is>
      </c>
      <c r="C12" s="13" t="inlineStr">
        <is>
          <t>AED 4 per crossing. Two new gates, Ghantoot and Al Qurm, have charged around the clock since 4 May 2026. As we read these rules, registration and the wallet balance are the company's job</t>
        </is>
      </c>
      <c r="D12" s="14" t="n"/>
      <c r="E12" s="14" t="n"/>
      <c r="F12" s="14" t="n"/>
      <c r="G12" s="14" t="n"/>
    </row>
    <row r="13" ht="46.5" customHeight="1">
      <c r="A13" s="11" t="n">
        <v>4</v>
      </c>
      <c r="B13" s="12" t="inlineStr">
        <is>
          <t>Parking and parking fines</t>
        </is>
      </c>
      <c r="C13" s="13" t="inlineStr">
        <is>
          <t>Parking is tied to the plate, so it comes to the company. Dubai public parking fines are looked up on the RTA site by plate number</t>
        </is>
      </c>
      <c r="D13" s="14" t="n"/>
      <c r="E13" s="14" t="n"/>
      <c r="F13" s="14" t="n"/>
      <c r="G13" s="14" t="n"/>
    </row>
    <row r="14" ht="33" customHeight="1">
      <c r="A14" s="11" t="n">
        <v>5</v>
      </c>
      <c r="B14" s="12" t="inlineStr">
        <is>
          <t>Traffic fines, including late ones</t>
        </is>
      </c>
      <c r="C14" s="13" t="inlineStr">
        <is>
          <t>A fine is issued to the car, so it reaches the company. Charging the renter is a term of the rental contract</t>
        </is>
      </c>
      <c r="D14" s="14" t="n"/>
      <c r="E14" s="14" t="n"/>
      <c r="F14" s="14" t="n"/>
      <c r="G14" s="14" t="n"/>
    </row>
    <row r="15" ht="33" customHeight="1">
      <c r="A15" s="11" t="n">
        <v>6</v>
      </c>
      <c r="B15" s="12" t="inlineStr">
        <is>
          <t>Security deposit</t>
        </is>
      </c>
      <c r="C15" s="13" t="inlineStr">
        <is>
          <t>In Dubai: according to RTA, the unified rental contract requires the deposit to be refunded within the specified timeframe</t>
        </is>
      </c>
      <c r="D15" s="14" t="n"/>
      <c r="E15" s="14" t="n"/>
      <c r="F15" s="14" t="n"/>
      <c r="G15" s="14" t="n"/>
    </row>
    <row r="16" ht="33" customHeight="1">
      <c r="A16" s="11" t="n">
        <v>7</v>
      </c>
      <c r="B16" s="12" t="inlineStr">
        <is>
          <t>Documents and signature</t>
        </is>
      </c>
      <c r="C16" s="13" t="inlineStr">
        <is>
          <t>UAE law recognises electronic signatures. In Dubai, for the unified rental contract RTA names a one-time password (OTP)</t>
        </is>
      </c>
      <c r="D16" s="14" t="n"/>
      <c r="E16" s="14" t="n"/>
      <c r="F16" s="14" t="n"/>
      <c r="G16" s="14" t="n"/>
    </row>
    <row r="17" ht="33" customHeight="1">
      <c r="A17" s="11" t="n">
        <v>8</v>
      </c>
      <c r="B17" s="12" t="inlineStr">
        <is>
          <t>Bank statement and reconciliation</t>
        </is>
      </c>
      <c r="C17" s="13" t="inlineStr">
        <is>
          <t>A working requirement: every payment is matched to an invoice and the balance is checked against the bank statement</t>
        </is>
      </c>
      <c r="D17" s="14" t="n"/>
      <c r="E17" s="14" t="n"/>
      <c r="F17" s="14" t="n"/>
      <c r="G17" s="14" t="n"/>
    </row>
    <row r="18" ht="46.5" customHeight="1">
      <c r="A18" s="11" t="n">
        <v>9</v>
      </c>
      <c r="B18" s="12" t="inlineStr">
        <is>
          <t>Roles: manager, broker, director</t>
        </is>
      </c>
      <c r="C18" s="13" t="inlineStr">
        <is>
          <t>A working requirement: a manager and a broker see their own customers and orders, not the cash, the bank or other people's customers</t>
        </is>
      </c>
      <c r="D18" s="14" t="n"/>
      <c r="E18" s="14" t="n"/>
      <c r="F18" s="14" t="n"/>
      <c r="G18" s="14" t="n"/>
    </row>
    <row r="19" ht="46.5" customHeight="1">
      <c r="A19" s="11" t="n">
        <v>10</v>
      </c>
      <c r="B19" s="12" t="inlineStr">
        <is>
          <t>GPS: car, mileage, whose rental</t>
        </is>
      </c>
      <c r="C19" s="13" t="inlineStr">
        <is>
          <t>Dubai requires a SIRA-approved tracker on the car; the fine for no tracker is AED 4,000. Seeing the car inside your rental software is a working requirement</t>
        </is>
      </c>
      <c r="D19" s="14" t="n"/>
      <c r="E19" s="14" t="n"/>
      <c r="F19" s="14" t="n"/>
      <c r="G19" s="14" t="n"/>
    </row>
    <row r="20" ht="60" customHeight="1">
      <c r="A20" s="11" t="n">
        <v>11</v>
      </c>
      <c r="B20" s="12" t="inlineStr">
        <is>
          <t>VAT invoices and e-invoicing</t>
        </is>
      </c>
      <c r="C20" s="13" t="inlineStr">
        <is>
          <t>A VAT-registered business must issue a tax invoice. E-invoicing arrives on a schedule: for revenue under AED 50 million, by 1 July 2027 (as we read it, rentals to private customers are outside for now; ask your accountant)</t>
        </is>
      </c>
      <c r="D20" s="14" t="n"/>
      <c r="E20" s="14" t="n"/>
      <c r="F20" s="14" t="n"/>
      <c r="G20" s="14" t="n"/>
    </row>
    <row r="21" ht="33" customHeight="1">
      <c r="A21" s="11" t="n">
        <v>12</v>
      </c>
      <c r="B21" s="12" t="inlineStr">
        <is>
          <t>Records: kept and exportable</t>
        </is>
      </c>
      <c r="C21" s="13" t="inlineStr">
        <is>
          <t>In Dubai: RTA can request records and data. Tax records are kept for 5 years, corporate tax records for 7</t>
        </is>
      </c>
      <c r="D21" s="14" t="n"/>
      <c r="E21" s="14" t="n"/>
      <c r="F21" s="14" t="n"/>
      <c r="G21" s="14" t="n"/>
    </row>
    <row r="22" ht="30" customHeight="1">
      <c r="A22" s="11" t="n">
        <v>13</v>
      </c>
      <c r="B22" s="15" t="n"/>
      <c r="C22" s="13" t="str">
        <f>IF(TRIM($B22)="","Your own requirement: type it in the Requirement cell","")</f>
        <v>Your own requirement: type it in the Requirement cell</v>
      </c>
      <c r="D22" s="14" t="n"/>
      <c r="E22" s="14" t="n"/>
      <c r="F22" s="14" t="n"/>
      <c r="G22" s="14" t="n"/>
    </row>
    <row r="23" ht="30" customHeight="1">
      <c r="A23" s="11" t="n">
        <v>14</v>
      </c>
      <c r="B23" s="15" t="n"/>
      <c r="C23" s="13" t="str">
        <f>IF(TRIM($B23)="","Your own requirement: type it in the Requirement cell","")</f>
        <v>Your own requirement: type it in the Requirement cell</v>
      </c>
      <c r="D23" s="14" t="n"/>
      <c r="E23" s="14" t="n"/>
      <c r="F23" s="14" t="n"/>
      <c r="G23" s="14" t="n"/>
    </row>
    <row r="24" ht="30" customHeight="1">
      <c r="A24" s="11" t="n">
        <v>15</v>
      </c>
      <c r="B24" s="15" t="n"/>
      <c r="C24" s="13" t="str">
        <f>IF(TRIM($B24)="","Your own requirement: type it in the Requirement cell","")</f>
        <v>Your own requirement: type it in the Requirement cell</v>
      </c>
      <c r="D24" s="14" t="n"/>
      <c r="E24" s="14" t="n"/>
      <c r="F24" s="14" t="n"/>
      <c r="G24" s="14" t="n"/>
    </row>
    <row r="26" ht="20" customHeight="1">
      <c r="B26" s="16" t="inlineStr">
        <is>
          <t>Covers: rows with yes / all rows</t>
        </is>
      </c>
      <c r="E26" s="17" t="str">
        <f>SUMPRODUCT((TRIM($B$10:$B$24)&lt;&gt;"")*(TRIM(E$10:E$24)=$E$6))&amp;" / "&amp;SUMPRODUCT((TRIM($B$10:$B$24)&lt;&gt;"")*1)</f>
        <v>0 / 12</v>
      </c>
      <c r="F26" s="17" t="str">
        <f>SUMPRODUCT((TRIM($B$10:$B$24)&lt;&gt;"")*(TRIM(F$10:F$24)=$E$6))&amp;" / "&amp;SUMPRODUCT((TRIM($B$10:$B$24)&lt;&gt;"")*1)</f>
        <v>0 / 12</v>
      </c>
      <c r="G26" s="17" t="str">
        <f>SUMPRODUCT((TRIM($B$10:$B$24)&lt;&gt;"")*(TRIM(G$10:G$24)=$E$6))&amp;" / "&amp;SUMPRODUCT((TRIM($B$10:$B$24)&lt;&gt;"")*1)</f>
        <v>0 / 12</v>
      </c>
    </row>
    <row r="27" ht="20" customHeight="1">
      <c r="B27" s="16" t="str">
        <f>IF(SUMPRODUCT((TRIM($B$10:$B$24)&lt;&gt;"")*(TRIM($D$10:$D$24)=$E$6))=0,"Mark the rows that matter to you","Of the important ones: yes / important rows")</f>
        <v>Mark the rows that matter to you</v>
      </c>
      <c r="E27" s="17" t="str">
        <f>IF(SUMPRODUCT((TRIM($B$10:$B$24)&lt;&gt;"")*(TRIM($D$10:$D$24)=$E$6))=0,"",SUMPRODUCT((TRIM($B$10:$B$24)&lt;&gt;"")*(TRIM($D$10:$D$24)=$E$6)*(TRIM(E$10:E$24)=$E$6))&amp;" / "&amp;SUMPRODUCT((TRIM($B$10:$B$24)&lt;&gt;"")*(TRIM($D$10:$D$24)=$E$6)))</f>
        <v/>
      </c>
      <c r="F27" s="17" t="str">
        <f>IF(SUMPRODUCT((TRIM($B$10:$B$24)&lt;&gt;"")*(TRIM($D$10:$D$24)=$E$6))=0,"",SUMPRODUCT((TRIM($B$10:$B$24)&lt;&gt;"")*(TRIM($D$10:$D$24)=$E$6)*(TRIM(F$10:F$24)=$E$6))&amp;" / "&amp;SUMPRODUCT((TRIM($B$10:$B$24)&lt;&gt;"")*(TRIM($D$10:$D$24)=$E$6)))</f>
        <v/>
      </c>
      <c r="G27" s="17" t="str">
        <f>IF(SUMPRODUCT((TRIM($B$10:$B$24)&lt;&gt;"")*(TRIM($D$10:$D$24)=$E$6))=0,"",SUMPRODUCT((TRIM($B$10:$B$24)&lt;&gt;"")*(TRIM($D$10:$D$24)=$E$6)*(TRIM(G$10:G$24)=$E$6))&amp;" / "&amp;SUMPRODUCT((TRIM($B$10:$B$24)&lt;&gt;"")*(TRIM($D$10:$D$24)=$E$6)))</f>
        <v/>
      </c>
    </row>
    <row r="28" ht="20" customHeight="1">
      <c r="B28" s="18" t="inlineStr">
        <is>
          <t>Partly</t>
        </is>
      </c>
      <c r="E28" s="14">
        <f>SUMPRODUCT((TRIM($B$10:$B$24)&lt;&gt;"")*(TRIM(E$10:E$24)=$F$6))</f>
        <v>0</v>
      </c>
      <c r="F28" s="14">
        <f>SUMPRODUCT((TRIM($B$10:$B$24)&lt;&gt;"")*(TRIM(F$10:F$24)=$F$6))</f>
        <v>0</v>
      </c>
      <c r="G28" s="14">
        <f>SUMPRODUCT((TRIM($B$10:$B$24)&lt;&gt;"")*(TRIM(G$10:G$24)=$F$6))</f>
        <v>0</v>
      </c>
    </row>
    <row r="29" ht="20" customHeight="1">
      <c r="B29" s="18" t="inlineStr">
        <is>
          <t>No</t>
        </is>
      </c>
      <c r="E29" s="14">
        <f>SUMPRODUCT((TRIM($B$10:$B$24)&lt;&gt;"")*(TRIM(E$10:E$24)=$G$6))</f>
        <v>0</v>
      </c>
      <c r="F29" s="14">
        <f>SUMPRODUCT((TRIM($B$10:$B$24)&lt;&gt;"")*(TRIM(F$10:F$24)=$G$6))</f>
        <v>0</v>
      </c>
      <c r="G29" s="14">
        <f>SUMPRODUCT((TRIM($B$10:$B$24)&lt;&gt;"")*(TRIM(G$10:G$24)=$G$6))</f>
        <v>0</v>
      </c>
    </row>
    <row r="30" ht="20" customHeight="1">
      <c r="B30" s="18" t="inlineStr">
        <is>
          <t>Not filled in</t>
        </is>
      </c>
      <c r="E30" s="14">
        <f>SUMPRODUCT((TRIM($B$10:$B$24)&lt;&gt;"")*1)-SUMPRODUCT((TRIM($B$10:$B$24)&lt;&gt;"")*(TRIM(E$10:E$24)=$E$6))-SUMPRODUCT((TRIM($B$10:$B$24)&lt;&gt;"")*(TRIM(E$10:E$24)=$F$6))-SUMPRODUCT((TRIM($B$10:$B$24)&lt;&gt;"")*(TRIM(E$10:E$24)=$G$6))</f>
        <v>12</v>
      </c>
      <c r="F30" s="14">
        <f>SUMPRODUCT((TRIM($B$10:$B$24)&lt;&gt;"")*1)-SUMPRODUCT((TRIM($B$10:$B$24)&lt;&gt;"")*(TRIM(F$10:F$24)=$E$6))-SUMPRODUCT((TRIM($B$10:$B$24)&lt;&gt;"")*(TRIM(F$10:F$24)=$F$6))-SUMPRODUCT((TRIM($B$10:$B$24)&lt;&gt;"")*(TRIM(F$10:F$24)=$G$6))</f>
        <v>12</v>
      </c>
      <c r="G30" s="14">
        <f>SUMPRODUCT((TRIM($B$10:$B$24)&lt;&gt;"")*1)-SUMPRODUCT((TRIM($B$10:$B$24)&lt;&gt;"")*(TRIM(G$10:G$24)=$E$6))-SUMPRODUCT((TRIM($B$10:$B$24)&lt;&gt;"")*(TRIM(G$10:G$24)=$F$6))-SUMPRODUCT((TRIM($B$10:$B$24)&lt;&gt;"")*(TRIM(G$10:G$24)=$G$6))</f>
        <v>12</v>
      </c>
    </row>
    <row r="32">
      <c r="A32" s="19" t="inlineStr">
        <is>
          <t>Partly does not count as covered. Not an official document and not legal or tax advice</t>
        </is>
      </c>
    </row>
  </sheetData>
  <mergeCells count="6">
    <mergeCell ref="A32:G32"/>
    <mergeCell ref="B28:D28"/>
    <mergeCell ref="B26:D26"/>
    <mergeCell ref="B27:D27"/>
    <mergeCell ref="B30:D30"/>
    <mergeCell ref="B29:D29"/>
  </mergeCells>
  <conditionalFormatting sqref="E10:G24">
    <cfRule type="expression" priority="1" dxfId="0">
      <formula>AND(TRIM(E10)&lt;&gt;"",TRIM(E10)=$E$6)</formula>
    </cfRule>
    <cfRule type="expression" priority="2" dxfId="1">
      <formula>AND(TRIM(E10)&lt;&gt;"",TRIM(E10)=$F$6)</formula>
    </cfRule>
    <cfRule type="expression" priority="3" dxfId="2">
      <formula>AND(TRIM(E10)&lt;&gt;"",TRIM(E10)=$G$6)</formula>
    </cfRule>
  </conditionalFormatting>
  <conditionalFormatting sqref="D10:D24">
    <cfRule type="expression" priority="4" dxfId="3">
      <formula>AND(TRIM(D10)&lt;&gt;"",TRIM(D10)=$E$6)</formula>
    </cfRule>
  </conditionalFormatting>
  <dataValidations count="2">
    <dataValidation sqref="D10:D24" showDropDown="0" showInputMessage="0" showErrorMessage="1" allowBlank="1" type="list">
      <formula1>=$E$6</formula1>
    </dataValidation>
    <dataValidation sqref="E10:G24" showDropDown="0" showInputMessage="0" showErrorMessage="1" allowBlank="1" type="list">
      <formula1>=$E$6:$G$6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3" customWidth="1" min="3" max="3"/>
    <col width="70" customWidth="1" min="4" max="4"/>
    <col hidden="1" width="40" customWidth="1" min="5" max="5"/>
    <col hidden="1" width="40" customWidth="1" min="6" max="6"/>
    <col hidden="1" width="10" customWidth="1" min="7" max="7"/>
  </cols>
  <sheetData>
    <row r="1" ht="26" customHeight="1">
      <c r="A1" s="1" t="inlineStr">
        <is>
          <t>What stays manual</t>
        </is>
      </c>
      <c r="E1" t="inlineStr">
        <is>
          <t>Fill in the Scorecard sheet and the list will appear here</t>
        </is>
      </c>
    </row>
    <row r="2" ht="36" customHeight="1">
      <c r="A2" s="20" t="inlineStr">
        <is>
          <t>The work that stays with your team for the vendor you choose: one line for every no and partly on the Scorecard sheet</t>
        </is>
      </c>
      <c r="E2" t="inlineStr">
        <is>
          <t>Nothing stays manual on the rows you filled in</t>
        </is>
      </c>
    </row>
    <row r="3">
      <c r="B3" s="7" t="inlineStr">
        <is>
          <t>Vendor</t>
        </is>
      </c>
      <c r="C3" s="8" t="n"/>
      <c r="D3" s="21" t="inlineStr">
        <is>
          <t>Choose from the list. Empty cell: the first vendor</t>
        </is>
      </c>
      <c r="E3">
        <f>IFERROR(MATCH($C$3,'Scorecard'!$E$9:$G$9,0),1)</f>
        <v>1</v>
      </c>
    </row>
    <row r="4">
      <c r="B4" s="2" t="inlineStr">
        <is>
          <t>Showing</t>
        </is>
      </c>
      <c r="C4" s="22" t="str">
        <f>INDEX('Scorecard'!$E$9:$G$9,1,$E$3)</f>
        <v>Vendor A</v>
      </c>
    </row>
    <row r="5">
      <c r="E5" s="21" t="inlineStr">
        <is>
          <t>If no</t>
        </is>
      </c>
      <c r="F5" s="21" t="inlineStr">
        <is>
          <t>If partly</t>
        </is>
      </c>
    </row>
    <row r="6" ht="24" customHeight="1">
      <c r="A6" s="9" t="inlineStr">
        <is>
          <t>No.</t>
        </is>
      </c>
      <c r="B6" s="9" t="inlineStr">
        <is>
          <t>Requirement</t>
        </is>
      </c>
      <c r="C6" s="10" t="inlineStr">
        <is>
          <t>Answer</t>
        </is>
      </c>
      <c r="D6" s="9" t="inlineStr">
        <is>
          <t>What stays manual</t>
        </is>
      </c>
      <c r="E6" t="str">
        <f>'Scorecard'!$G$6</f>
        <v>no</v>
      </c>
      <c r="F6" t="str">
        <f>'Scorecard'!$F$6</f>
        <v>partly</v>
      </c>
      <c r="G6" t="str">
        <f>'Scorecard'!$E$6</f>
        <v>yes</v>
      </c>
    </row>
    <row r="7" ht="33" customHeight="1">
      <c r="A7" s="11" t="n">
        <v>1</v>
      </c>
      <c r="B7" s="12" t="inlineStr">
        <is>
          <t>Contract into RTA TARS (Dubai)</t>
        </is>
      </c>
      <c r="C7" s="23" t="str">
        <f>IF(TRIM(INDEX('Scorecard'!$E$10:$G$10,1,$E$3))="","",TRIM(INDEX('Scorecard'!$E$10:$G$10,1,$E$3)))</f>
        <v/>
      </c>
      <c r="D7" s="24" t="str">
        <f>IF($C7=$E$6,$E7,IF($C7=$F$6,$F7,""))</f>
        <v/>
      </c>
      <c r="E7" s="25" t="inlineStr">
        <is>
          <t>Type every contract into TARS by hand right after handover and close it there at return</t>
        </is>
      </c>
      <c r="F7" s="25" t="inlineStr">
        <is>
          <t>Ask which part stays manual: opening the contract in TARS or closing it at return</t>
        </is>
      </c>
    </row>
    <row r="8" ht="33" customHeight="1">
      <c r="A8" s="11" t="n">
        <v>2</v>
      </c>
      <c r="B8" s="12" t="inlineStr">
        <is>
          <t>Salik trips on the right rental</t>
        </is>
      </c>
      <c r="C8" s="23" t="str">
        <f>IF(TRIM(INDEX('Scorecard'!$E$11:$G$11,1,$E$3))="","",TRIM(INDEX('Scorecard'!$E$11:$G$11,1,$E$3)))</f>
        <v/>
      </c>
      <c r="D8" s="24" t="str">
        <f>IF($C8=$E$6,$E8,IF($C8=$F$6,$F8,""))</f>
        <v/>
      </c>
      <c r="E8" s="25" t="inlineStr">
        <is>
          <t>Download Salik trips and match each one to a rental by plate and time</t>
        </is>
      </c>
      <c r="F8" s="25" t="inlineStr">
        <is>
          <t>Ask which part stays manual: getting the trips in or matching them to rentals</t>
        </is>
      </c>
    </row>
    <row r="9" ht="33" customHeight="1">
      <c r="A9" s="11" t="n">
        <v>3</v>
      </c>
      <c r="B9" s="12" t="inlineStr">
        <is>
          <t>DARB crossings on the right rental</t>
        </is>
      </c>
      <c r="C9" s="23" t="str">
        <f>IF(TRIM(INDEX('Scorecard'!$E$12:$G$12,1,$E$3))="","",TRIM(INDEX('Scorecard'!$E$12:$G$12,1,$E$3)))</f>
        <v/>
      </c>
      <c r="D9" s="24" t="str">
        <f>IF($C9=$E$6,$E9,IF($C9=$F$6,$F9,""))</f>
        <v/>
      </c>
      <c r="E9" s="25" t="inlineStr">
        <is>
          <t>Check the DARB account for each car and add crossings to the customer's invoice by hand</t>
        </is>
      </c>
      <c r="F9" s="25" t="inlineStr">
        <is>
          <t>Ask whether crossings reach the invoice or only show up in a list</t>
        </is>
      </c>
    </row>
    <row r="10" ht="33" customHeight="1">
      <c r="A10" s="11" t="n">
        <v>4</v>
      </c>
      <c r="B10" s="12" t="inlineStr">
        <is>
          <t>Parking and parking fines</t>
        </is>
      </c>
      <c r="C10" s="23" t="str">
        <f>IF(TRIM(INDEX('Scorecard'!$E$13:$G$13,1,$E$3))="","",TRIM(INDEX('Scorecard'!$E$13:$G$13,1,$E$3)))</f>
        <v/>
      </c>
      <c r="D10" s="24" t="str">
        <f>IF($C10=$E$6,$E10,IF($C10=$F$6,$F10,""))</f>
        <v/>
      </c>
      <c r="E10" s="25" t="inlineStr">
        <is>
          <t>Look up parking fines by plate on the RTA site, and match each parking charge to a rental</t>
        </is>
      </c>
      <c r="F10" s="25" t="inlineStr">
        <is>
          <t>Ask which parking operators are covered and which you check by hand</t>
        </is>
      </c>
    </row>
    <row r="11" ht="33" customHeight="1">
      <c r="A11" s="11" t="n">
        <v>5</v>
      </c>
      <c r="B11" s="12" t="inlineStr">
        <is>
          <t>Traffic fines, including late ones</t>
        </is>
      </c>
      <c r="C11" s="23" t="str">
        <f>IF(TRIM(INDEX('Scorecard'!$E$14:$G$14,1,$E$3))="","",TRIM(INDEX('Scorecard'!$E$14:$G$14,1,$E$3)))</f>
        <v/>
      </c>
      <c r="D11" s="24" t="str">
        <f>IF($C11=$E$6,$E11,IF($C11=$F$6,$F11,""))</f>
        <v/>
      </c>
      <c r="E11" s="25" t="inlineStr">
        <is>
          <t>Check fines for each plate, find who had the car that day and bill the customer</t>
        </is>
      </c>
      <c r="F11" s="25" t="inlineStr">
        <is>
          <t>Ask about fines from other emirates and fines that appear after the final invoice</t>
        </is>
      </c>
    </row>
    <row r="12" ht="33" customHeight="1">
      <c r="A12" s="11" t="n">
        <v>6</v>
      </c>
      <c r="B12" s="12" t="inlineStr">
        <is>
          <t>Security deposit</t>
        </is>
      </c>
      <c r="C12" s="23" t="str">
        <f>IF(TRIM(INDEX('Scorecard'!$E$15:$G$15,1,$E$3))="","",TRIM(INDEX('Scorecard'!$E$15:$G$15,1,$E$3)))</f>
        <v/>
      </c>
      <c r="D12" s="24" t="str">
        <f>IF($C12=$E$6,$E12,IF($C12=$F$6,$F12,""))</f>
        <v/>
      </c>
      <c r="E12" s="25" t="inlineStr">
        <is>
          <t>Keep a separate list of deposits: amount, date taken, date due back, deductions</t>
        </is>
      </c>
      <c r="F12" s="25" t="inlineStr">
        <is>
          <t>Ask whether the software reminds you of the refund date or only stores the amount</t>
        </is>
      </c>
    </row>
    <row r="13" ht="33" customHeight="1">
      <c r="A13" s="11" t="n">
        <v>7</v>
      </c>
      <c r="B13" s="12" t="inlineStr">
        <is>
          <t>Documents and signature</t>
        </is>
      </c>
      <c r="C13" s="23" t="str">
        <f>IF(TRIM(INDEX('Scorecard'!$E$16:$G$16,1,$E$3))="","",TRIM(INDEX('Scorecard'!$E$16:$G$16,1,$E$3)))</f>
        <v/>
      </c>
      <c r="D13" s="24" t="str">
        <f>IF($C13=$E$6,$E13,IF($C13=$F$6,$F13,""))</f>
        <v/>
      </c>
      <c r="E13" s="25" t="inlineStr">
        <is>
          <t>Fill in contracts, handover and return acts and invoices by hand, print them, sign on paper and scan</t>
        </is>
      </c>
      <c r="F13" s="25" t="inlineStr">
        <is>
          <t>Ask which documents the software builds and which are still signed on paper</t>
        </is>
      </c>
    </row>
    <row r="14" ht="33" customHeight="1">
      <c r="A14" s="11" t="n">
        <v>8</v>
      </c>
      <c r="B14" s="12" t="inlineStr">
        <is>
          <t>Bank statement and reconciliation</t>
        </is>
      </c>
      <c r="C14" s="23" t="str">
        <f>IF(TRIM(INDEX('Scorecard'!$E$17:$G$17,1,$E$3))="","",TRIM(INDEX('Scorecard'!$E$17:$G$17,1,$E$3)))</f>
        <v/>
      </c>
      <c r="D14" s="24" t="str">
        <f>IF($C14=$E$6,$E14,IF($C14=$F$6,$F14,""))</f>
        <v/>
      </c>
      <c r="E14" s="25" t="inlineStr">
        <is>
          <t>Enter payments from the bank statement by hand and reconcile the balance in a spreadsheet</t>
        </is>
      </c>
      <c r="F14" s="25" t="inlineStr">
        <is>
          <t>Ask whether transactions come in by themselves and who matches them to invoices</t>
        </is>
      </c>
    </row>
    <row r="15" ht="33" customHeight="1">
      <c r="A15" s="11" t="n">
        <v>9</v>
      </c>
      <c r="B15" s="12" t="inlineStr">
        <is>
          <t>Roles: manager, broker, director</t>
        </is>
      </c>
      <c r="C15" s="23" t="str">
        <f>IF(TRIM(INDEX('Scorecard'!$E$18:$G$18,1,$E$3))="","",TRIM(INDEX('Scorecard'!$E$18:$G$18,1,$E$3)))</f>
        <v/>
      </c>
      <c r="D15" s="24" t="str">
        <f>IF($C15=$E$6,$E15,IF($C15=$F$6,$F15,""))</f>
        <v/>
      </c>
      <c r="E15" s="25" t="inlineStr">
        <is>
          <t>Share one login, or keep brokers out of the software and send them data in messages</t>
        </is>
      </c>
      <c r="F15" s="25" t="inlineStr">
        <is>
          <t>Ask whether a broker's access can be limited to their own customers and orders</t>
        </is>
      </c>
    </row>
    <row r="16" ht="30" customHeight="1">
      <c r="A16" s="11" t="n">
        <v>10</v>
      </c>
      <c r="B16" s="12" t="inlineStr">
        <is>
          <t>GPS: car, mileage, whose rental</t>
        </is>
      </c>
      <c r="C16" s="23" t="str">
        <f>IF(TRIM(INDEX('Scorecard'!$E$19:$G$19,1,$E$3))="","",TRIM(INDEX('Scorecard'!$E$19:$G$19,1,$E$3)))</f>
        <v/>
      </c>
      <c r="D16" s="24" t="str">
        <f>IF($C16=$E$6,$E16,IF($C16=$F$6,$F16,""))</f>
        <v/>
      </c>
      <c r="E16" s="25" t="inlineStr">
        <is>
          <t>Open the tracker's own app and look up by plate who has the car now</t>
        </is>
      </c>
      <c r="F16" s="25" t="inlineStr">
        <is>
          <t>Ask whether the map knows the rental or only shows the car</t>
        </is>
      </c>
    </row>
    <row r="17" ht="33" customHeight="1">
      <c r="A17" s="11" t="n">
        <v>11</v>
      </c>
      <c r="B17" s="12" t="inlineStr">
        <is>
          <t>VAT invoices and e-invoicing</t>
        </is>
      </c>
      <c r="C17" s="23" t="str">
        <f>IF(TRIM(INDEX('Scorecard'!$E$20:$G$20,1,$E$3))="","",TRIM(INDEX('Scorecard'!$E$20:$G$20,1,$E$3)))</f>
        <v/>
      </c>
      <c r="D17" s="24" t="str">
        <f>IF($C17=$E$6,$E17,IF($C17=$F$6,$F17,""))</f>
        <v/>
      </c>
      <c r="E17" s="25" t="inlineStr">
        <is>
          <t>Issue tax invoices in a separate program and set up e-invoicing with a provider yourself</t>
        </is>
      </c>
      <c r="F17" s="25" t="inlineStr">
        <is>
          <t>Ask about e-invoices for rentals to companies: who the provider is and when it starts</t>
        </is>
      </c>
    </row>
    <row r="18" ht="33" customHeight="1">
      <c r="A18" s="11" t="n">
        <v>12</v>
      </c>
      <c r="B18" s="12" t="inlineStr">
        <is>
          <t>Records: kept and exportable</t>
        </is>
      </c>
      <c r="C18" s="23" t="str">
        <f>IF(TRIM(INDEX('Scorecard'!$E$21:$G$21,1,$E$3))="","",TRIM(INDEX('Scorecard'!$E$21:$G$21,1,$E$3)))</f>
        <v/>
      </c>
      <c r="D18" s="24" t="str">
        <f>IF($C18=$E$6,$E18,IF($C18=$F$6,$F18,""))</f>
        <v/>
      </c>
      <c r="E18" s="25" t="inlineStr">
        <is>
          <t>Save a copy of every contract, act and invoice yourself and keep the archive for years</t>
        </is>
      </c>
      <c r="F18" s="25" t="inlineStr">
        <is>
          <t>Ask in what format the export comes and how many years the vendor keeps the data</t>
        </is>
      </c>
    </row>
    <row r="19" ht="30" customHeight="1">
      <c r="A19" s="11" t="n">
        <v>13</v>
      </c>
      <c r="B19" s="12" t="str">
        <f>IF(TRIM('Scorecard'!$B$22)="","",'Scorecard'!$B$22)</f>
        <v/>
      </c>
      <c r="C19" s="23" t="str">
        <f>IF(TRIM('Scorecard'!$B$22)="","",IF(TRIM(INDEX('Scorecard'!$E$22:$G$22,1,$E$3))="","",TRIM(INDEX('Scorecard'!$E$22:$G$22,1,$E$3))))</f>
        <v/>
      </c>
      <c r="D19" s="24" t="str">
        <f>IF($C19=$E$6,$E19,IF($C19=$F$6,$F19,""))</f>
        <v/>
      </c>
      <c r="E19" s="25" t="inlineStr">
        <is>
          <t>Do this requirement by hand</t>
        </is>
      </c>
      <c r="F19" s="25" t="inlineStr">
        <is>
          <t>Ask which part of this requirement stays manual</t>
        </is>
      </c>
    </row>
    <row r="20" ht="30" customHeight="1">
      <c r="A20" s="11" t="n">
        <v>14</v>
      </c>
      <c r="B20" s="12" t="str">
        <f>IF(TRIM('Scorecard'!$B$23)="","",'Scorecard'!$B$23)</f>
        <v/>
      </c>
      <c r="C20" s="23" t="str">
        <f>IF(TRIM('Scorecard'!$B$23)="","",IF(TRIM(INDEX('Scorecard'!$E$23:$G$23,1,$E$3))="","",TRIM(INDEX('Scorecard'!$E$23:$G$23,1,$E$3))))</f>
        <v/>
      </c>
      <c r="D20" s="24" t="str">
        <f>IF($C20=$E$6,$E20,IF($C20=$F$6,$F20,""))</f>
        <v/>
      </c>
      <c r="E20" s="25" t="inlineStr">
        <is>
          <t>Do this requirement by hand</t>
        </is>
      </c>
      <c r="F20" s="25" t="inlineStr">
        <is>
          <t>Ask which part of this requirement stays manual</t>
        </is>
      </c>
    </row>
    <row r="21" ht="30" customHeight="1">
      <c r="A21" s="11" t="n">
        <v>15</v>
      </c>
      <c r="B21" s="12" t="str">
        <f>IF(TRIM('Scorecard'!$B$24)="","",'Scorecard'!$B$24)</f>
        <v/>
      </c>
      <c r="C21" s="23" t="str">
        <f>IF(TRIM('Scorecard'!$B$24)="","",IF(TRIM(INDEX('Scorecard'!$E$24:$G$24,1,$E$3))="","",TRIM(INDEX('Scorecard'!$E$24:$G$24,1,$E$3))))</f>
        <v/>
      </c>
      <c r="D21" s="24" t="str">
        <f>IF($C21=$E$6,$E21,IF($C21=$F$6,$F21,""))</f>
        <v/>
      </c>
      <c r="E21" s="25" t="inlineStr">
        <is>
          <t>Do this requirement by hand</t>
        </is>
      </c>
      <c r="F21" s="25" t="inlineStr">
        <is>
          <t>Ask which part of this requirement stays manual</t>
        </is>
      </c>
    </row>
    <row r="23">
      <c r="B23" s="2" t="str">
        <f>IF(COUNTIF($C$7:$C$21,$G$6)+COUNTIF($C$7:$C$21,$F$6)+COUNTIF($C$7:$C$21,$E$6)=0,$E$1,IF(COUNTIF($C$7:$C$21,$F$6)+COUNTIF($C$7:$C$21,$E$6)=0,$E$2,""))</f>
        <v>Fill in the Scorecard sheet and the list will appear here</v>
      </c>
    </row>
  </sheetData>
  <mergeCells count="3">
    <mergeCell ref="B23:D23"/>
    <mergeCell ref="A2:D2"/>
    <mergeCell ref="C4:D4"/>
  </mergeCells>
  <conditionalFormatting sqref="C7:C21">
    <cfRule type="expression" priority="1" dxfId="0">
      <formula>AND(TRIM(C7)&lt;&gt;"",TRIM(C7)=$G$6)</formula>
    </cfRule>
    <cfRule type="expression" priority="2" dxfId="1">
      <formula>AND(TRIM(C7)&lt;&gt;"",TRIM(C7)=$F$6)</formula>
    </cfRule>
    <cfRule type="expression" priority="3" dxfId="2">
      <formula>AND(TRIM(C7)&lt;&gt;"",TRIM(C7)=$E$6)</formula>
    </cfRule>
  </conditionalFormatting>
  <dataValidations count="1">
    <dataValidation sqref="C3" showDropDown="0" showInputMessage="0" showErrorMessage="1" allowBlank="1" type="list">
      <formula1>='Scorecard'!$E$9:$G$9</formula1>
    </dataValidation>
  </dataValidation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56" customWidth="1" min="3" max="3"/>
    <col width="24" customWidth="1" min="4" max="4"/>
    <col width="24" customWidth="1" min="5" max="5"/>
    <col width="24" customWidth="1" min="6" max="6"/>
  </cols>
  <sheetData>
    <row r="1" ht="26" customHeight="1">
      <c r="A1" s="1" t="inlineStr">
        <is>
          <t>Questions for the demo</t>
        </is>
      </c>
    </row>
    <row r="2">
      <c r="A2" s="2" t="inlineStr">
        <is>
          <t>Ask every vendor to show the same things on screen, and write down what you saw</t>
        </is>
      </c>
    </row>
    <row r="4" ht="24" customHeight="1">
      <c r="A4" s="9" t="inlineStr">
        <is>
          <t>No.</t>
        </is>
      </c>
      <c r="B4" s="9" t="inlineStr">
        <is>
          <t>Requirement</t>
        </is>
      </c>
      <c r="C4" s="9" t="inlineStr">
        <is>
          <t>Ask the vendor to show</t>
        </is>
      </c>
      <c r="D4" s="10" t="str">
        <f>'Scorecard'!$E$9</f>
        <v>Vendor A</v>
      </c>
      <c r="E4" s="10" t="str">
        <f>'Scorecard'!$F$9</f>
        <v>Vendor B</v>
      </c>
      <c r="F4" s="10" t="str">
        <f>'Scorecard'!$G$9</f>
        <v>Vendor C</v>
      </c>
    </row>
    <row r="5" ht="44" customHeight="1">
      <c r="A5" s="11" t="n">
        <v>1</v>
      </c>
      <c r="B5" s="12" t="inlineStr">
        <is>
          <t>Contract into RTA TARS (Dubai)</t>
        </is>
      </c>
      <c r="C5" s="24" t="inlineStr">
        <is>
          <t>Show one contract going into TARS, from key handover to registered. How many fields does a person type?</t>
        </is>
      </c>
      <c r="D5" s="26" t="n"/>
      <c r="E5" s="26" t="n"/>
      <c r="F5" s="26" t="n"/>
    </row>
    <row r="6" ht="46.5" customHeight="1">
      <c r="A6" s="11" t="n">
        <v>2</v>
      </c>
      <c r="B6" s="12" t="inlineStr">
        <is>
          <t>Salik trips on the right rental</t>
        </is>
      </c>
      <c r="C6" s="24" t="inlineStr">
        <is>
          <t>Show one Salik trip on a closed rental: which rental did it land on, and how does the customer see it as a separate line with VAT?</t>
        </is>
      </c>
      <c r="D6" s="26" t="n"/>
      <c r="E6" s="26" t="n"/>
      <c r="F6" s="26" t="n"/>
    </row>
    <row r="7" ht="44" customHeight="1">
      <c r="A7" s="11" t="n">
        <v>3</v>
      </c>
      <c r="B7" s="12" t="inlineStr">
        <is>
          <t>DARB crossings on the right rental</t>
        </is>
      </c>
      <c r="C7" s="24" t="inlineStr">
        <is>
          <t>Show a DARB crossing at night or on a Sunday. Did it land on the rental and reach the customer's invoice?</t>
        </is>
      </c>
      <c r="D7" s="26" t="n"/>
      <c r="E7" s="26" t="n"/>
      <c r="F7" s="26" t="n"/>
    </row>
    <row r="8" ht="44" customHeight="1">
      <c r="A8" s="11" t="n">
        <v>4</v>
      </c>
      <c r="B8" s="12" t="inlineStr">
        <is>
          <t>Parking and parking fines</t>
        </is>
      </c>
      <c r="C8" s="24" t="inlineStr">
        <is>
          <t>Where do parking charges and parking fines come from, and which operators are covered?</t>
        </is>
      </c>
      <c r="D8" s="26" t="n"/>
      <c r="E8" s="26" t="n"/>
      <c r="F8" s="26" t="n"/>
    </row>
    <row r="9" ht="44" customHeight="1">
      <c r="A9" s="11" t="n">
        <v>5</v>
      </c>
      <c r="B9" s="12" t="inlineStr">
        <is>
          <t>Traffic fines, including late ones</t>
        </is>
      </c>
      <c r="C9" s="24" t="inlineStr">
        <is>
          <t>Show a fine that appeared after the car was returned. Where do I see it, and how does it reach the customer?</t>
        </is>
      </c>
      <c r="D9" s="26" t="n"/>
      <c r="E9" s="26" t="n"/>
      <c r="F9" s="26" t="n"/>
    </row>
    <row r="10" ht="44" customHeight="1">
      <c r="A10" s="11" t="n">
        <v>6</v>
      </c>
      <c r="B10" s="12" t="inlineStr">
        <is>
          <t>Security deposit</t>
        </is>
      </c>
      <c r="C10" s="24" t="inlineStr">
        <is>
          <t>Where do I see every deposit we hold, when each is due back and what was deducted?</t>
        </is>
      </c>
      <c r="D10" s="26" t="n"/>
      <c r="E10" s="26" t="n"/>
      <c r="F10" s="26" t="n"/>
    </row>
    <row r="11" ht="44" customHeight="1">
      <c r="A11" s="11" t="n">
        <v>7</v>
      </c>
      <c r="B11" s="12" t="inlineStr">
        <is>
          <t>Documents and signature</t>
        </is>
      </c>
      <c r="C11" s="24" t="inlineStr">
        <is>
          <t>Sign a contract on a phone in front of us. What kind of signature is it, and what stays in the signing record?</t>
        </is>
      </c>
      <c r="D11" s="26" t="n"/>
      <c r="E11" s="26" t="n"/>
      <c r="F11" s="26" t="n"/>
    </row>
    <row r="12" ht="44" customHeight="1">
      <c r="A12" s="11" t="n">
        <v>8</v>
      </c>
      <c r="B12" s="12" t="inlineStr">
        <is>
          <t>Bank statement and reconciliation</t>
        </is>
      </c>
      <c r="C12" s="24" t="inlineStr">
        <is>
          <t>Open last month: does the balance in the software match the bank statement, and who confirmed each payment?</t>
        </is>
      </c>
      <c r="D12" s="26" t="n"/>
      <c r="E12" s="26" t="n"/>
      <c r="F12" s="26" t="n"/>
    </row>
    <row r="13" ht="44" customHeight="1">
      <c r="A13" s="11" t="n">
        <v>9</v>
      </c>
      <c r="B13" s="12" t="inlineStr">
        <is>
          <t>Roles: manager, broker, director</t>
        </is>
      </c>
      <c r="C13" s="24" t="inlineStr">
        <is>
          <t>Log in as a broker. What do they see of other brokers' customers, the cash and the bank?</t>
        </is>
      </c>
      <c r="D13" s="26" t="n"/>
      <c r="E13" s="26" t="n"/>
      <c r="F13" s="26" t="n"/>
    </row>
    <row r="14" ht="44" customHeight="1">
      <c r="A14" s="11" t="n">
        <v>10</v>
      </c>
      <c r="B14" s="12" t="inlineStr">
        <is>
          <t>GPS: car, mileage, whose rental</t>
        </is>
      </c>
      <c r="C14" s="24" t="inlineStr">
        <is>
          <t>Open a car that is on rent now: where is it, whose rental is it, what is the mileage since handover?</t>
        </is>
      </c>
      <c r="D14" s="26" t="n"/>
      <c r="E14" s="26" t="n"/>
      <c r="F14" s="26" t="n"/>
    </row>
    <row r="15" ht="44" customHeight="1">
      <c r="A15" s="11" t="n">
        <v>11</v>
      </c>
      <c r="B15" s="12" t="inlineStr">
        <is>
          <t>VAT invoices and e-invoicing</t>
        </is>
      </c>
      <c r="C15" s="24" t="inlineStr">
        <is>
          <t>Do you issue tax invoices with VAT? Which accredited provider will send our e-invoices, and from what date?</t>
        </is>
      </c>
      <c r="D15" s="26" t="n"/>
      <c r="E15" s="26" t="n"/>
      <c r="F15" s="26" t="n"/>
    </row>
    <row r="16" ht="44" customHeight="1">
      <c r="A16" s="11" t="n">
        <v>12</v>
      </c>
      <c r="B16" s="12" t="inlineStr">
        <is>
          <t>Records: kept and exportable</t>
        </is>
      </c>
      <c r="C16" s="24" t="inlineStr">
        <is>
          <t>Export all contracts, acts and invoices for one past month right now. What do we get if we leave?</t>
        </is>
      </c>
      <c r="D16" s="26" t="n"/>
      <c r="E16" s="26" t="n"/>
      <c r="F16" s="26" t="n"/>
    </row>
    <row r="18">
      <c r="A18" s="22" t="inlineStr">
        <is>
          <t>Two more questions</t>
        </is>
      </c>
    </row>
    <row r="19" ht="44" customHeight="1">
      <c r="A19" s="11" t="n">
        <v>13</v>
      </c>
      <c r="B19" s="12" t="inlineStr">
        <is>
          <t>New RTA requirements</t>
        </is>
      </c>
      <c r="C19" s="24" t="inlineStr">
        <is>
          <t>How many days after RTA publishes a new requirement will the software support it, and who pays for the change?</t>
        </is>
      </c>
      <c r="D19" s="26" t="n"/>
      <c r="E19" s="26" t="n"/>
      <c r="F19" s="26" t="n"/>
    </row>
    <row r="20" ht="46.5" customHeight="1">
      <c r="A20" s="11" t="n">
        <v>14</v>
      </c>
      <c r="B20" s="12" t="inlineStr">
        <is>
          <t>One payment, start to finish</t>
        </is>
      </c>
      <c r="C20" s="24" t="inlineStr">
        <is>
          <t>Take one payment and follow it: which invoice did it close, where is it in the bank statement, does the balance match?</t>
        </is>
      </c>
      <c r="D20" s="26" t="n"/>
      <c r="E20" s="26" t="n"/>
      <c r="F20" s="26" t="n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34" customWidth="1" min="3" max="3"/>
    <col width="60" customWidth="1" min="4" max="4"/>
  </cols>
  <sheetData>
    <row r="1" ht="26" customHeight="1">
      <c r="A1" s="1" t="inlineStr">
        <is>
          <t>Sources</t>
        </is>
      </c>
    </row>
    <row r="2">
      <c r="A2" s="7" t="inlineStr">
        <is>
          <t>Checked on 10 October 2026</t>
        </is>
      </c>
    </row>
    <row r="3" ht="21" customHeight="1">
      <c r="A3" s="20" t="inlineStr">
        <is>
          <t>Public sources behind the column “Why it matters”. Rows marked there as a working requirement come from running a rental day to day, not from a law</t>
        </is>
      </c>
    </row>
    <row r="5">
      <c r="A5" s="9" t="inlineStr">
        <is>
          <t>No.</t>
        </is>
      </c>
      <c r="B5" s="9" t="inlineStr">
        <is>
          <t>Source</t>
        </is>
      </c>
      <c r="C5" s="9" t="inlineStr">
        <is>
          <t>Rows</t>
        </is>
      </c>
      <c r="D5" s="9" t="inlineStr">
        <is>
          <t>Link</t>
        </is>
      </c>
    </row>
    <row r="6" ht="45" customHeight="1">
      <c r="A6" s="11" t="n">
        <v>1</v>
      </c>
      <c r="B6" s="24" t="inlineStr">
        <is>
          <t>Dubai Executive Council Resolution No. 2 of 2022</t>
        </is>
      </c>
      <c r="C6" s="13" t="inlineStr">
        <is>
          <t>Contract into RTA TARS (Dubai); GPS: car, mileage, whose rental; Records: kept and exportable</t>
        </is>
      </c>
      <c r="D6" s="27" t="inlineStr">
        <is>
          <t>https://dlp.dubai.gov.ae/Legislation%20Reference/2022/Executive%20Council%20Resolution%20No.%20(2)%20of%202022%20Amending%20Executive%20Council%20Resolution%20No.%20(47)%20of%202017.html</t>
        </is>
      </c>
    </row>
    <row r="7" ht="20" customHeight="1">
      <c r="A7" s="11" t="n">
        <v>2</v>
      </c>
      <c r="B7" s="24" t="inlineStr">
        <is>
          <t>doIT: guide to TARS, on the 3-hour window in practice</t>
        </is>
      </c>
      <c r="C7" s="13" t="inlineStr">
        <is>
          <t>Contract into RTA TARS (Dubai)</t>
        </is>
      </c>
      <c r="D7" s="27" t="inlineStr">
        <is>
          <t>https://do-it.agency/uae/what-is-tars/</t>
        </is>
      </c>
    </row>
    <row r="8" ht="32" customHeight="1">
      <c r="A8" s="11" t="n">
        <v>3</v>
      </c>
      <c r="B8" s="24" t="inlineStr">
        <is>
          <t>RTA: raising public awareness of the unified contract for car rental offices, March 2026</t>
        </is>
      </c>
      <c r="C8" s="13" t="inlineStr">
        <is>
          <t>Security deposit; Documents and signature</t>
        </is>
      </c>
      <c r="D8" s="27" t="inlineStr">
        <is>
          <t>https://rta.ae/wps/portal/rta/ae/home/news-and-media/all-news/NewsDetails/raising-public-awareness-of-unified-contract-for-car-rental-offices</t>
        </is>
      </c>
    </row>
    <row r="9" ht="32" customHeight="1">
      <c r="A9" s="11" t="n">
        <v>4</v>
      </c>
      <c r="B9" s="24" t="inlineStr">
        <is>
          <t>Dubai Administrative Resolution No. 361 of 2019 on the toll system</t>
        </is>
      </c>
      <c r="C9" s="13" t="inlineStr">
        <is>
          <t>Salik trips on the right rental</t>
        </is>
      </c>
      <c r="D9" s="27" t="inlineStr">
        <is>
          <t>https://dlp.dubai.gov.ae/Legislation%20Reference/2019/Administrative%20Resolution%20No.%20(361)%20of%202019.html</t>
        </is>
      </c>
    </row>
    <row r="10" ht="32" customHeight="1">
      <c r="A10" s="11" t="n">
        <v>5</v>
      </c>
      <c r="B10" s="24" t="inlineStr">
        <is>
          <t>Salik Company PJSC: disclosure on variable pricing, Dubai Financial Market, 17 January 2025</t>
        </is>
      </c>
      <c r="C10" s="13" t="inlineStr">
        <is>
          <t>Salik trips on the right rental</t>
        </is>
      </c>
      <c r="D10" s="27" t="inlineStr">
        <is>
          <t>https://feeds.dfm.ae/documents/2025/Jan/17/9906c2f1-e48d-4ab1-afd3-1b59b4f7b252/General%20Disclosure%20F.pdf</t>
        </is>
      </c>
    </row>
    <row r="11" ht="45" customHeight="1">
      <c r="A11" s="11" t="n">
        <v>6</v>
      </c>
      <c r="B11" s="24" t="inlineStr">
        <is>
          <t>Salik: statement of 22 May 2026 on 5% VAT on toll tariffs from 1 June 2026 (the operator's own page did not open for us; we rely on reports of the statement in UAE media)</t>
        </is>
      </c>
      <c r="C11" s="13" t="inlineStr">
        <is>
          <t>Salik trips on the right rental</t>
        </is>
      </c>
      <c r="D11" s="13" t="inlineStr">
        <is>
          <t>no link</t>
        </is>
      </c>
    </row>
    <row r="12" ht="20" customHeight="1">
      <c r="A12" s="11" t="n">
        <v>7</v>
      </c>
      <c r="B12" s="24" t="inlineStr">
        <is>
          <t>Abu Dhabi Mobility: DARB fees</t>
        </is>
      </c>
      <c r="C12" s="13" t="inlineStr">
        <is>
          <t>DARB crossings on the right rental</t>
        </is>
      </c>
      <c r="D12" s="27" t="inlineStr">
        <is>
          <t>https://admobility.gov.ae/en/darb-fees</t>
        </is>
      </c>
    </row>
    <row r="13" ht="32" customHeight="1">
      <c r="A13" s="11" t="n">
        <v>8</v>
      </c>
      <c r="B13" s="24" t="inlineStr">
        <is>
          <t>Abu Dhabi Mobility: two new DARB gates, 23 April 2026</t>
        </is>
      </c>
      <c r="C13" s="13" t="inlineStr">
        <is>
          <t>DARB crossings on the right rental</t>
        </is>
      </c>
      <c r="D13" s="27" t="inlineStr">
        <is>
          <t>https://admobility.gov.ae/en/news/itc-announces-two-new-gates-to-the-darb-toll-gate</t>
        </is>
      </c>
    </row>
    <row r="14" ht="20" customHeight="1">
      <c r="A14" s="11" t="n">
        <v>9</v>
      </c>
      <c r="B14" s="24" t="inlineStr">
        <is>
          <t>Abu Dhabi Mobility: DARB fines</t>
        </is>
      </c>
      <c r="C14" s="13" t="inlineStr">
        <is>
          <t>DARB crossings on the right rental</t>
        </is>
      </c>
      <c r="D14" s="27" t="inlineStr">
        <is>
          <t>https://admobility.gov.ae/en/darb-fines</t>
        </is>
      </c>
    </row>
    <row r="15" ht="32" customHeight="1">
      <c r="A15" s="11" t="n">
        <v>10</v>
      </c>
      <c r="B15" s="24" t="inlineStr">
        <is>
          <t>RTA: Pay Public Parking Fines</t>
        </is>
      </c>
      <c r="C15" s="13" t="inlineStr">
        <is>
          <t>Parking and parking fines</t>
        </is>
      </c>
      <c r="D15" s="27" t="inlineStr">
        <is>
          <t>https://www.rta.ae/wps/portal/rta/ae/driver-and-carowner/parking/pay-parking-fines</t>
        </is>
      </c>
    </row>
    <row r="16" ht="32" customHeight="1">
      <c r="A16" s="11" t="n">
        <v>11</v>
      </c>
      <c r="B16" s="24" t="inlineStr">
        <is>
          <t>RTA: Pay Vehicle Fines, service page</t>
        </is>
      </c>
      <c r="C16" s="13" t="inlineStr">
        <is>
          <t>Traffic fines, including late ones</t>
        </is>
      </c>
      <c r="D16" s="27" t="inlineStr">
        <is>
          <t>https://www.rta.ae/wps/portal/rta/ae/home/rta-services/service-details?serviceId=521</t>
        </is>
      </c>
    </row>
    <row r="17" ht="45" customHeight="1">
      <c r="A17" s="11" t="n">
        <v>12</v>
      </c>
      <c r="B17" s="24" t="inlineStr">
        <is>
          <t>Federal Decree-Law No. 46 of 2021 on Electronic Transactions and Trust Services</t>
        </is>
      </c>
      <c r="C17" s="13" t="inlineStr">
        <is>
          <t>Documents and signature</t>
        </is>
      </c>
      <c r="D17" s="27" t="inlineStr">
        <is>
          <t>https://tdra.gov.ae/-/media/About/Trust-Services/Laws-and-Regulations/Federal-Decree-Law-No-46-OF-2021-On-Electronic-Transactions-and-Trust-Services-EN.ashx</t>
        </is>
      </c>
    </row>
    <row r="18" ht="32" customHeight="1">
      <c r="A18" s="11" t="n">
        <v>13</v>
      </c>
      <c r="B18" s="24" t="inlineStr">
        <is>
          <t>UAE Government portal: cyber safety and digital security, electronic signatures</t>
        </is>
      </c>
      <c r="C18" s="13" t="inlineStr">
        <is>
          <t>Documents and signature</t>
        </is>
      </c>
      <c r="D18" s="27" t="inlineStr">
        <is>
          <t>https://u.ae/en/information-and-services/justice-safety-and-the-law/Safety/cyber-safety-and-digital-security</t>
        </is>
      </c>
    </row>
    <row r="19" ht="32" customHeight="1">
      <c r="A19" s="11" t="n">
        <v>14</v>
      </c>
      <c r="B19" s="24" t="inlineStr">
        <is>
          <t>Federal Tax Authority: VAT Public Clarification VATP006, Tax Invoices</t>
        </is>
      </c>
      <c r="C19" s="13" t="inlineStr">
        <is>
          <t>VAT invoices and e-invoicing</t>
        </is>
      </c>
      <c r="D19" s="27" t="inlineStr">
        <is>
          <t>https://tax.gov.ae/DataFolder/Files/Pdf/06-Tax-Invoices.pdf</t>
        </is>
      </c>
    </row>
    <row r="20" ht="32" customHeight="1">
      <c r="A20" s="11" t="n">
        <v>15</v>
      </c>
      <c r="B20" s="24" t="inlineStr">
        <is>
          <t>Ministerial Decision No. 244 of 2025 on the Implementation of the Electronic Invoicing System</t>
        </is>
      </c>
      <c r="C20" s="13" t="inlineStr">
        <is>
          <t>VAT invoices and e-invoicing</t>
        </is>
      </c>
      <c r="D20" s="27" t="inlineStr">
        <is>
          <t>https://mof.gov.ae/wp-content/uploads/2025/09/Ministerial-Decision-No.-244-of-2025-on-the-Implementation-of-the-Electronic-Invoicing-System.pdf</t>
        </is>
      </c>
    </row>
    <row r="21" ht="58" customHeight="1">
      <c r="A21" s="11" t="n">
        <v>16</v>
      </c>
      <c r="B21" s="24" t="inlineStr">
        <is>
          <t>Ministerial Decision No. 66 of 2026 amending Decision No. 244 of 2025</t>
        </is>
      </c>
      <c r="C21" s="13" t="inlineStr">
        <is>
          <t>VAT invoices and e-invoicing</t>
        </is>
      </c>
      <c r="D21" s="27" t="inlineStr">
        <is>
          <t>https://mof.gov.ae/wp-content/uploads/2026/05/Ministerial-Resolution-No.-66-of-2026-Amending-Certain-Provisions-of-Ministerial-Resolution-No.-244-of-2025-Regarding-the-Implementation-of-the-Electronic-Invoicing-System-En-20260514.pdf</t>
        </is>
      </c>
    </row>
    <row r="22" ht="58" customHeight="1">
      <c r="A22" s="11" t="n">
        <v>17</v>
      </c>
      <c r="B22" s="24" t="inlineStr">
        <is>
          <t>Cabinet Decision No. 74 of 2023, Executive Regulation of the Tax Procedures Law</t>
        </is>
      </c>
      <c r="C22" s="13" t="inlineStr">
        <is>
          <t>Records: kept and exportable</t>
        </is>
      </c>
      <c r="D22" s="27" t="inlineStr">
        <is>
          <t>https://tax.gov.ae/Datafolder/Files/Legislation/Cabinet%20Decision%20No.%2074%20of%202023%20on%20Executive%20Regulation%20of%20Federal%20Decree-Law%20No.%2028%20of%202022%20on%20Tax%20Procedures%20-%20For%20Publishing.pdf</t>
        </is>
      </c>
    </row>
    <row r="23" ht="32" customHeight="1">
      <c r="A23" s="11" t="n">
        <v>18</v>
      </c>
      <c r="B23" s="24" t="inlineStr">
        <is>
          <t>Federal Decree-Law No. 47 of 2022 on the Taxation of Corporations and Businesses</t>
        </is>
      </c>
      <c r="C23" s="13" t="inlineStr">
        <is>
          <t>Records: kept and exportable</t>
        </is>
      </c>
      <c r="D23" s="27" t="inlineStr">
        <is>
          <t>https://mof.gov.ae/wp-content/uploads/2022/12/Federal-Decree-Law-No.-47-of-2022-EN.pdf</t>
        </is>
      </c>
    </row>
    <row r="24" ht="45" customHeight="1">
      <c r="A24" s="11" t="n">
        <v>19</v>
      </c>
      <c r="B24" s="24" t="inlineStr">
        <is>
          <t>Dubai Administrative Resolution No. 571 of 2022, Implementing Bylaw</t>
        </is>
      </c>
      <c r="C24" s="13" t="inlineStr">
        <is>
          <t>Question on new RTA requirements</t>
        </is>
      </c>
      <c r="D24" s="27" t="inlineStr">
        <is>
          <t>https://dlp.dubai.gov.ae/Legislation%20Reference/2022/Administrative%20Resolution%20No.%20(571)%20of%202022%20Issuing%20the%20Implementing%20Bylaw.html</t>
        </is>
      </c>
    </row>
    <row r="26">
      <c r="A26" s="28" t="inlineStr">
        <is>
          <t>Not an official document and not legal or tax advice</t>
        </is>
      </c>
    </row>
    <row r="27">
      <c r="A27" s="28" t="inlineStr">
        <is>
          <t>doIT is not affiliated with RTA, Salik, DARB or the FTA</t>
        </is>
      </c>
    </row>
    <row r="29">
      <c r="A29" s="7" t="inlineStr">
        <is>
          <t>The guide this spreadsheet belongs to</t>
        </is>
      </c>
    </row>
    <row r="30">
      <c r="A30" s="29" t="inlineStr">
        <is>
          <t>https://do-it.agency/uae/car-rental-software-checklist/?utm_source=car-rental-software-checklist-xlsx&amp;utm_medium=file</t>
        </is>
      </c>
    </row>
  </sheetData>
  <mergeCells count="4">
    <mergeCell ref="A26:D26"/>
    <mergeCell ref="A27:D27"/>
    <mergeCell ref="A3:D3"/>
    <mergeCell ref="A30:D30"/>
  </mergeCells>
  <hyperlinks>
    <hyperlink xmlns:r="http://schemas.openxmlformats.org/officeDocument/2006/relationships" ref="D6" r:id="rId1"/>
    <hyperlink xmlns:r="http://schemas.openxmlformats.org/officeDocument/2006/relationships" ref="D7" r:id="rId2"/>
    <hyperlink xmlns:r="http://schemas.openxmlformats.org/officeDocument/2006/relationships" ref="D8" r:id="rId3"/>
    <hyperlink xmlns:r="http://schemas.openxmlformats.org/officeDocument/2006/relationships" ref="D9" r:id="rId4"/>
    <hyperlink xmlns:r="http://schemas.openxmlformats.org/officeDocument/2006/relationships" ref="D10" r:id="rId5"/>
    <hyperlink xmlns:r="http://schemas.openxmlformats.org/officeDocument/2006/relationships" ref="D12" r:id="rId6"/>
    <hyperlink xmlns:r="http://schemas.openxmlformats.org/officeDocument/2006/relationships" ref="D13" r:id="rId7"/>
    <hyperlink xmlns:r="http://schemas.openxmlformats.org/officeDocument/2006/relationships" ref="D14" r:id="rId8"/>
    <hyperlink xmlns:r="http://schemas.openxmlformats.org/officeDocument/2006/relationships" ref="D15" r:id="rId9"/>
    <hyperlink xmlns:r="http://schemas.openxmlformats.org/officeDocument/2006/relationships" ref="D16" r:id="rId10"/>
    <hyperlink xmlns:r="http://schemas.openxmlformats.org/officeDocument/2006/relationships" ref="D17" r:id="rId11"/>
    <hyperlink xmlns:r="http://schemas.openxmlformats.org/officeDocument/2006/relationships" ref="D18" r:id="rId12"/>
    <hyperlink xmlns:r="http://schemas.openxmlformats.org/officeDocument/2006/relationships" ref="D19" r:id="rId13"/>
    <hyperlink xmlns:r="http://schemas.openxmlformats.org/officeDocument/2006/relationships" ref="D20" r:id="rId14"/>
    <hyperlink xmlns:r="http://schemas.openxmlformats.org/officeDocument/2006/relationships" ref="D21" r:id="rId15"/>
    <hyperlink xmlns:r="http://schemas.openxmlformats.org/officeDocument/2006/relationships" ref="D22" r:id="rId16"/>
    <hyperlink xmlns:r="http://schemas.openxmlformats.org/officeDocument/2006/relationships" ref="D23" r:id="rId17"/>
    <hyperlink xmlns:r="http://schemas.openxmlformats.org/officeDocument/2006/relationships" ref="D24" r:id="rId18"/>
    <hyperlink xmlns:r="http://schemas.openxmlformats.org/officeDocument/2006/relationships" ref="A30" r:id="rId19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doIT Agency</dc:creator>
  <dc:title xmlns:dc="http://purl.org/dc/elements/1.1/">Car rental software scorecard</dc:title>
  <dc:subject xmlns:dc="http://purl.org/dc/elements/1.1/">Choosing car rental software in the UAE</dc:subject>
  <dc:language xmlns:dc="http://purl.org/dc/elements/1.1/">en-GB</dc:language>
  <dcterms:created xmlns:dcterms="http://purl.org/dc/terms/" xmlns:xsi="http://www.w3.org/2001/XMLSchema-instance" xsi:type="dcterms:W3CDTF">2026-10-10T00:00:00Z</dcterms:created>
  <dcterms:modified xmlns:dcterms="http://purl.org/dc/terms/" xmlns:xsi="http://www.w3.org/2001/XMLSchema-instance" xsi:type="dcterms:W3CDTF">2026-10-10T19:34:59Z</dcterms:modified>
  <cp:lastModifiedBy>doIT Agency</cp:lastModifiedBy>
</cp:coreProperties>
</file>